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WEBSITE\DB32_FI_SAFE_73020\"/>
    </mc:Choice>
  </mc:AlternateContent>
  <xr:revisionPtr revIDLastSave="0" documentId="8_{0D9C7725-31C7-4310-B560-EA4B5B286967}" xr6:coauthVersionLast="45" xr6:coauthVersionMax="45" xr10:uidLastSave="{00000000-0000-0000-0000-000000000000}"/>
  <bookViews>
    <workbookView xWindow="0" yWindow="0" windowWidth="20490" windowHeight="10920" activeTab="1" xr2:uid="{00000000-000D-0000-FFFF-FFFF00000000}"/>
  </bookViews>
  <sheets>
    <sheet name="SUMMARY SAFE - ALL" sheetId="2" r:id="rId1"/>
    <sheet name="SUMMARY SAFE - SHORT" sheetId="11" r:id="rId2"/>
    <sheet name="VTSAX" sheetId="1" r:id="rId3"/>
    <sheet name="VWITX" sheetId="3" r:id="rId4"/>
    <sheet name="VBMFX" sheetId="5" r:id="rId5"/>
    <sheet name="VWAHX" sheetId="6" r:id="rId6"/>
    <sheet name="TGMNX" sheetId="7" r:id="rId7"/>
    <sheet name="TPINX" sheetId="8" r:id="rId8"/>
    <sheet name="VWINX" sheetId="9" r:id="rId9"/>
    <sheet name="VFIIX" sheetId="10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1" l="1"/>
  <c r="E5" i="11"/>
  <c r="B30" i="11"/>
  <c r="F5" i="11"/>
  <c r="G5" i="11"/>
  <c r="H5" i="11"/>
  <c r="I5" i="11"/>
  <c r="J5" i="11"/>
  <c r="C5" i="11"/>
  <c r="F36" i="11" l="1"/>
  <c r="G36" i="11"/>
  <c r="H36" i="11"/>
  <c r="I36" i="11"/>
  <c r="J36" i="11"/>
  <c r="E36" i="11"/>
  <c r="C16" i="11"/>
  <c r="J4" i="11"/>
  <c r="K4" i="11"/>
  <c r="J2" i="2"/>
  <c r="I2" i="2"/>
  <c r="B24" i="11"/>
  <c r="C24" i="11"/>
  <c r="E24" i="11"/>
  <c r="F24" i="11"/>
  <c r="G24" i="11"/>
  <c r="H24" i="11"/>
  <c r="I24" i="11"/>
  <c r="J24" i="11"/>
  <c r="K24" i="11"/>
  <c r="B25" i="11"/>
  <c r="C25" i="11"/>
  <c r="E25" i="11"/>
  <c r="F25" i="11"/>
  <c r="G25" i="11"/>
  <c r="H25" i="11"/>
  <c r="I25" i="11"/>
  <c r="J25" i="11"/>
  <c r="K25" i="11"/>
  <c r="C26" i="11"/>
  <c r="E26" i="11"/>
  <c r="F26" i="11"/>
  <c r="G26" i="11"/>
  <c r="H26" i="11"/>
  <c r="I26" i="11"/>
  <c r="J26" i="11"/>
  <c r="K26" i="11"/>
  <c r="C30" i="11"/>
  <c r="E30" i="11"/>
  <c r="F30" i="11"/>
  <c r="G30" i="11"/>
  <c r="H30" i="11"/>
  <c r="I30" i="11"/>
  <c r="J30" i="11"/>
  <c r="K30" i="11"/>
  <c r="B31" i="11"/>
  <c r="C31" i="11"/>
  <c r="E31" i="11"/>
  <c r="F31" i="11"/>
  <c r="G31" i="11"/>
  <c r="H31" i="11"/>
  <c r="I31" i="11"/>
  <c r="J31" i="11"/>
  <c r="K31" i="11"/>
  <c r="B32" i="11"/>
  <c r="C32" i="11"/>
  <c r="E32" i="11"/>
  <c r="F32" i="11"/>
  <c r="G32" i="11"/>
  <c r="H32" i="11"/>
  <c r="I32" i="11"/>
  <c r="J32" i="11"/>
  <c r="K32" i="11"/>
  <c r="B34" i="11"/>
  <c r="C34" i="11"/>
  <c r="E34" i="11"/>
  <c r="F34" i="11"/>
  <c r="G34" i="11"/>
  <c r="H34" i="11"/>
  <c r="I34" i="11"/>
  <c r="J34" i="11"/>
  <c r="K34" i="11"/>
  <c r="F23" i="11"/>
  <c r="C4" i="11"/>
  <c r="E4" i="11"/>
  <c r="F4" i="11"/>
  <c r="G4" i="11"/>
  <c r="B7" i="11"/>
  <c r="C7" i="11"/>
  <c r="E7" i="11"/>
  <c r="F7" i="11"/>
  <c r="G7" i="11"/>
  <c r="H7" i="11"/>
  <c r="I7" i="11"/>
  <c r="J7" i="11"/>
  <c r="K7" i="11"/>
  <c r="B8" i="11"/>
  <c r="C8" i="11"/>
  <c r="E8" i="11"/>
  <c r="F8" i="11"/>
  <c r="G8" i="11"/>
  <c r="H8" i="11"/>
  <c r="I8" i="11"/>
  <c r="J8" i="11"/>
  <c r="K8" i="11"/>
  <c r="B9" i="11"/>
  <c r="C9" i="11"/>
  <c r="E9" i="11"/>
  <c r="F9" i="11"/>
  <c r="G9" i="11"/>
  <c r="H9" i="11"/>
  <c r="I9" i="11"/>
  <c r="J9" i="11"/>
  <c r="K9" i="11"/>
  <c r="C10" i="11"/>
  <c r="E10" i="11"/>
  <c r="F10" i="11"/>
  <c r="G10" i="11"/>
  <c r="H10" i="11"/>
  <c r="I10" i="11"/>
  <c r="J10" i="11"/>
  <c r="K10" i="11"/>
  <c r="B11" i="11"/>
  <c r="C11" i="11"/>
  <c r="E11" i="11"/>
  <c r="F11" i="11"/>
  <c r="G11" i="11"/>
  <c r="H11" i="11"/>
  <c r="I11" i="11"/>
  <c r="J11" i="11"/>
  <c r="K11" i="11"/>
  <c r="B13" i="11"/>
  <c r="C13" i="11"/>
  <c r="E13" i="11"/>
  <c r="F13" i="11"/>
  <c r="G13" i="11"/>
  <c r="H13" i="11"/>
  <c r="I13" i="11"/>
  <c r="J13" i="11"/>
  <c r="K13" i="11"/>
  <c r="B14" i="11"/>
  <c r="C14" i="11"/>
  <c r="E14" i="11"/>
  <c r="F14" i="11"/>
  <c r="G14" i="11"/>
  <c r="H14" i="11"/>
  <c r="I14" i="11"/>
  <c r="J14" i="11"/>
  <c r="K14" i="11"/>
  <c r="B15" i="11"/>
  <c r="C15" i="11"/>
  <c r="E15" i="11"/>
  <c r="F15" i="11"/>
  <c r="G15" i="11"/>
  <c r="H15" i="11"/>
  <c r="I15" i="11"/>
  <c r="J15" i="11"/>
  <c r="K15" i="11"/>
  <c r="B16" i="11"/>
  <c r="E16" i="11"/>
  <c r="F16" i="11"/>
  <c r="G16" i="11"/>
  <c r="H16" i="11"/>
  <c r="I16" i="11"/>
  <c r="J16" i="11"/>
  <c r="K16" i="11"/>
  <c r="B18" i="11"/>
  <c r="C18" i="11"/>
  <c r="E18" i="11"/>
  <c r="F18" i="11"/>
  <c r="G18" i="11"/>
  <c r="H18" i="11"/>
  <c r="I18" i="11"/>
  <c r="J18" i="11"/>
  <c r="K18" i="11"/>
  <c r="B19" i="11"/>
  <c r="C19" i="11"/>
  <c r="E19" i="11"/>
  <c r="F19" i="11"/>
  <c r="G19" i="11"/>
  <c r="H19" i="11"/>
  <c r="I19" i="11"/>
  <c r="J19" i="11"/>
  <c r="K19" i="11"/>
  <c r="B20" i="11"/>
  <c r="C20" i="11"/>
  <c r="E20" i="11"/>
  <c r="F20" i="11"/>
  <c r="G20" i="11"/>
  <c r="H20" i="11"/>
  <c r="I20" i="11"/>
  <c r="J20" i="11"/>
  <c r="K20" i="11"/>
  <c r="B22" i="11"/>
  <c r="B29" i="11"/>
  <c r="C29" i="11"/>
  <c r="E29" i="11"/>
  <c r="F29" i="11"/>
  <c r="G29" i="11"/>
  <c r="H29" i="11"/>
  <c r="I29" i="11"/>
  <c r="J29" i="11"/>
  <c r="K29" i="11"/>
  <c r="B23" i="11"/>
  <c r="C23" i="11"/>
  <c r="E23" i="11"/>
  <c r="G23" i="11"/>
  <c r="H23" i="11"/>
  <c r="I23" i="11"/>
  <c r="J23" i="11"/>
  <c r="K23" i="11"/>
  <c r="C3" i="11"/>
  <c r="E3" i="11"/>
  <c r="F3" i="11"/>
  <c r="G3" i="11"/>
  <c r="H3" i="11"/>
  <c r="I3" i="11"/>
  <c r="J3" i="11"/>
  <c r="K3" i="11"/>
  <c r="J23" i="2"/>
  <c r="AD3" i="10"/>
  <c r="AD4" i="10" s="1"/>
  <c r="AD5" i="10" s="1"/>
  <c r="AD6" i="10" s="1"/>
  <c r="AD7" i="10" s="1"/>
  <c r="AD8" i="10" s="1"/>
  <c r="AD9" i="10" s="1"/>
  <c r="AD10" i="10" s="1"/>
  <c r="AD11" i="10" s="1"/>
  <c r="AD12" i="10" s="1"/>
  <c r="AD13" i="10" s="1"/>
  <c r="AD14" i="10" s="1"/>
  <c r="AD15" i="10" s="1"/>
  <c r="AD16" i="10" s="1"/>
  <c r="AD17" i="10" s="1"/>
  <c r="AD18" i="10" s="1"/>
  <c r="AD19" i="10" s="1"/>
  <c r="AD20" i="10" s="1"/>
  <c r="AD21" i="10" s="1"/>
  <c r="AD22" i="10" s="1"/>
  <c r="AD2" i="10"/>
  <c r="I23" i="2"/>
  <c r="AD3" i="9"/>
  <c r="AD4" i="9" s="1"/>
  <c r="AD5" i="9" s="1"/>
  <c r="AD6" i="9" s="1"/>
  <c r="AD7" i="9" s="1"/>
  <c r="AD8" i="9" s="1"/>
  <c r="AD9" i="9" s="1"/>
  <c r="AD10" i="9" s="1"/>
  <c r="AD11" i="9" s="1"/>
  <c r="AD12" i="9" s="1"/>
  <c r="AD13" i="9" s="1"/>
  <c r="AD14" i="9" s="1"/>
  <c r="AD15" i="9" s="1"/>
  <c r="AD16" i="9" s="1"/>
  <c r="AD17" i="9" s="1"/>
  <c r="AD18" i="9" s="1"/>
  <c r="AD19" i="9" s="1"/>
  <c r="AD20" i="9" s="1"/>
  <c r="AD21" i="9" s="1"/>
  <c r="AD22" i="9" s="1"/>
  <c r="AD2" i="9"/>
  <c r="H23" i="2"/>
  <c r="AD3" i="8"/>
  <c r="AD4" i="8" s="1"/>
  <c r="AD5" i="8" s="1"/>
  <c r="AD6" i="8" s="1"/>
  <c r="AD7" i="8" s="1"/>
  <c r="AD8" i="8" s="1"/>
  <c r="AD9" i="8" s="1"/>
  <c r="AD10" i="8" s="1"/>
  <c r="AD11" i="8" s="1"/>
  <c r="AD12" i="8" s="1"/>
  <c r="AD13" i="8" s="1"/>
  <c r="AD14" i="8" s="1"/>
  <c r="AD15" i="8" s="1"/>
  <c r="AD16" i="8" s="1"/>
  <c r="AD17" i="8" s="1"/>
  <c r="AD18" i="8" s="1"/>
  <c r="AD19" i="8" s="1"/>
  <c r="AD20" i="8" s="1"/>
  <c r="AD21" i="8" s="1"/>
  <c r="AD22" i="8" s="1"/>
  <c r="AD2" i="8"/>
  <c r="G23" i="2"/>
  <c r="AD3" i="7"/>
  <c r="AD4" i="7" s="1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" i="7"/>
  <c r="F23" i="2"/>
  <c r="AD3" i="6"/>
  <c r="AD4" i="6"/>
  <c r="AD5" i="6"/>
  <c r="AD6" i="6"/>
  <c r="AD7" i="6" s="1"/>
  <c r="AD8" i="6" s="1"/>
  <c r="AD9" i="6" s="1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" i="6"/>
  <c r="E23" i="2"/>
  <c r="AD3" i="5"/>
  <c r="AD4" i="5" s="1"/>
  <c r="AD5" i="5" s="1"/>
  <c r="AD6" i="5" s="1"/>
  <c r="AD7" i="5" s="1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" i="5"/>
  <c r="D23" i="2"/>
  <c r="Y1" i="3"/>
  <c r="AD2" i="3"/>
  <c r="AD3" i="3" s="1"/>
  <c r="AD4" i="3" s="1"/>
  <c r="AD5" i="3" s="1"/>
  <c r="AD6" i="3" s="1"/>
  <c r="AD7" i="3" s="1"/>
  <c r="AD8" i="3" s="1"/>
  <c r="AD9" i="3" s="1"/>
  <c r="AD10" i="3" s="1"/>
  <c r="AD11" i="3" s="1"/>
  <c r="AD12" i="3" s="1"/>
  <c r="AD13" i="3" s="1"/>
  <c r="AD14" i="3" s="1"/>
  <c r="AD15" i="3" s="1"/>
  <c r="AD16" i="3" s="1"/>
  <c r="AD17" i="3" s="1"/>
  <c r="AD18" i="3" s="1"/>
  <c r="AD19" i="3" s="1"/>
  <c r="AD20" i="3" s="1"/>
  <c r="AD21" i="3" s="1"/>
  <c r="AD22" i="3" s="1"/>
  <c r="B23" i="2"/>
  <c r="X1" i="1"/>
  <c r="AC2" i="1"/>
  <c r="AC3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J28" i="2"/>
  <c r="J30" i="2"/>
  <c r="AB24" i="10"/>
  <c r="AG3" i="10"/>
  <c r="AG4" i="10" s="1"/>
  <c r="AG5" i="10" s="1"/>
  <c r="AG6" i="10" s="1"/>
  <c r="AG7" i="10" s="1"/>
  <c r="AG8" i="10" s="1"/>
  <c r="AG9" i="10" s="1"/>
  <c r="AG10" i="10" s="1"/>
  <c r="AG11" i="10" s="1"/>
  <c r="AG12" i="10" s="1"/>
  <c r="AG13" i="10" s="1"/>
  <c r="AG14" i="10" s="1"/>
  <c r="AG15" i="10" s="1"/>
  <c r="AG16" i="10" s="1"/>
  <c r="AG17" i="10" s="1"/>
  <c r="AG18" i="10" s="1"/>
  <c r="AG19" i="10" s="1"/>
  <c r="AG20" i="10" s="1"/>
  <c r="AG21" i="10" s="1"/>
  <c r="AG22" i="10" s="1"/>
  <c r="AG2" i="10"/>
  <c r="Y1" i="10"/>
  <c r="AF3" i="10"/>
  <c r="AF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" i="10"/>
  <c r="AE1" i="10"/>
  <c r="I28" i="2"/>
  <c r="I30" i="2"/>
  <c r="AG3" i="9"/>
  <c r="AG4" i="9"/>
  <c r="AG5" i="9"/>
  <c r="AG6" i="9"/>
  <c r="AG7" i="9" s="1"/>
  <c r="AG8" i="9" s="1"/>
  <c r="AG9" i="9" s="1"/>
  <c r="AG10" i="9" s="1"/>
  <c r="AG11" i="9" s="1"/>
  <c r="AG12" i="9" s="1"/>
  <c r="AG13" i="9" s="1"/>
  <c r="AG14" i="9" s="1"/>
  <c r="AG15" i="9" s="1"/>
  <c r="AG16" i="9" s="1"/>
  <c r="AG17" i="9" s="1"/>
  <c r="AG18" i="9" s="1"/>
  <c r="AG19" i="9" s="1"/>
  <c r="AG20" i="9" s="1"/>
  <c r="AG21" i="9" s="1"/>
  <c r="AG22" i="9" s="1"/>
  <c r="AG2" i="9"/>
  <c r="AF24" i="9"/>
  <c r="AF20" i="9"/>
  <c r="AF10" i="9"/>
  <c r="AF3" i="9"/>
  <c r="AF4" i="9"/>
  <c r="AF5" i="9"/>
  <c r="AF6" i="9"/>
  <c r="AF7" i="9"/>
  <c r="AF8" i="9"/>
  <c r="AF9" i="9"/>
  <c r="AF11" i="9"/>
  <c r="AF12" i="9"/>
  <c r="AF13" i="9"/>
  <c r="AF14" i="9"/>
  <c r="AF15" i="9"/>
  <c r="AF16" i="9"/>
  <c r="AF17" i="9"/>
  <c r="AF18" i="9"/>
  <c r="AF19" i="9"/>
  <c r="AF21" i="9"/>
  <c r="AF22" i="9"/>
  <c r="AF2" i="9"/>
  <c r="AE1" i="9"/>
  <c r="Y1" i="9"/>
  <c r="AG3" i="8"/>
  <c r="AG4" i="8"/>
  <c r="AG5" i="8"/>
  <c r="AG6" i="8"/>
  <c r="AG7" i="8" s="1"/>
  <c r="AG8" i="8" s="1"/>
  <c r="AG9" i="8" s="1"/>
  <c r="AG10" i="8" s="1"/>
  <c r="AG11" i="8" s="1"/>
  <c r="AG12" i="8" s="1"/>
  <c r="AG13" i="8" s="1"/>
  <c r="AG14" i="8" s="1"/>
  <c r="AG15" i="8" s="1"/>
  <c r="AG16" i="8" s="1"/>
  <c r="AG17" i="8" s="1"/>
  <c r="AG18" i="8" s="1"/>
  <c r="AG19" i="8" s="1"/>
  <c r="AG20" i="8" s="1"/>
  <c r="AG21" i="8" s="1"/>
  <c r="AG22" i="8" s="1"/>
  <c r="H28" i="2" s="1"/>
  <c r="E30" i="2"/>
  <c r="F30" i="2"/>
  <c r="AF24" i="5"/>
  <c r="AF24" i="6"/>
  <c r="G30" i="2"/>
  <c r="AF24" i="7"/>
  <c r="H30" i="2"/>
  <c r="AF24" i="8"/>
  <c r="AF22" i="8"/>
  <c r="AF17" i="8"/>
  <c r="AF13" i="8"/>
  <c r="AF7" i="8"/>
  <c r="AF3" i="8"/>
  <c r="AF4" i="8"/>
  <c r="AF5" i="8"/>
  <c r="AF6" i="8"/>
  <c r="AF8" i="8"/>
  <c r="AF9" i="8"/>
  <c r="AF10" i="8"/>
  <c r="AF11" i="8"/>
  <c r="AF12" i="8"/>
  <c r="AF14" i="8"/>
  <c r="AF15" i="8"/>
  <c r="AF16" i="8"/>
  <c r="AF18" i="8"/>
  <c r="AF19" i="8"/>
  <c r="AF20" i="8"/>
  <c r="AF21" i="8"/>
  <c r="AF2" i="8"/>
  <c r="AG2" i="8" s="1"/>
  <c r="AE1" i="8"/>
  <c r="Y1" i="8"/>
  <c r="G28" i="2"/>
  <c r="AG3" i="7"/>
  <c r="AG4" i="7"/>
  <c r="AG5" i="7"/>
  <c r="AG6" i="7"/>
  <c r="AG7" i="7" s="1"/>
  <c r="AG8" i="7" s="1"/>
  <c r="AG9" i="7" s="1"/>
  <c r="AG10" i="7" s="1"/>
  <c r="AG11" i="7" s="1"/>
  <c r="AG12" i="7" s="1"/>
  <c r="AG13" i="7" s="1"/>
  <c r="AG14" i="7" s="1"/>
  <c r="AG15" i="7" s="1"/>
  <c r="AG16" i="7" s="1"/>
  <c r="AG17" i="7" s="1"/>
  <c r="AG18" i="7" s="1"/>
  <c r="AG19" i="7" s="1"/>
  <c r="AG20" i="7" s="1"/>
  <c r="AG21" i="7" s="1"/>
  <c r="AG22" i="7" s="1"/>
  <c r="AG2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" i="7"/>
  <c r="AE1" i="7"/>
  <c r="Y1" i="7"/>
  <c r="F28" i="2"/>
  <c r="Y1" i="6"/>
  <c r="AG3" i="6"/>
  <c r="AG4" i="6" s="1"/>
  <c r="AG5" i="6" s="1"/>
  <c r="AG6" i="6" s="1"/>
  <c r="AG7" i="6" s="1"/>
  <c r="AG8" i="6" s="1"/>
  <c r="AG9" i="6" s="1"/>
  <c r="AG10" i="6" s="1"/>
  <c r="AG11" i="6" s="1"/>
  <c r="AG12" i="6" s="1"/>
  <c r="AG13" i="6" s="1"/>
  <c r="AG14" i="6" s="1"/>
  <c r="AG15" i="6" s="1"/>
  <c r="AG16" i="6" s="1"/>
  <c r="AG17" i="6" s="1"/>
  <c r="AG18" i="6" s="1"/>
  <c r="AG19" i="6" s="1"/>
  <c r="AG20" i="6" s="1"/>
  <c r="AG21" i="6" s="1"/>
  <c r="AG22" i="6" s="1"/>
  <c r="AG2" i="6"/>
  <c r="AF15" i="6"/>
  <c r="AF10" i="6"/>
  <c r="AF3" i="6"/>
  <c r="AF4" i="6"/>
  <c r="AF5" i="6"/>
  <c r="AF6" i="6"/>
  <c r="AF7" i="6"/>
  <c r="AF8" i="6"/>
  <c r="AF9" i="6"/>
  <c r="AF11" i="6"/>
  <c r="AF12" i="6"/>
  <c r="AF13" i="6"/>
  <c r="AF14" i="6"/>
  <c r="AF16" i="6"/>
  <c r="AF17" i="6"/>
  <c r="AF18" i="6"/>
  <c r="AF19" i="6"/>
  <c r="AF20" i="6"/>
  <c r="AF21" i="6"/>
  <c r="AF22" i="6"/>
  <c r="AF2" i="6"/>
  <c r="AF1" i="6"/>
  <c r="E28" i="2"/>
  <c r="AF22" i="5"/>
  <c r="AF21" i="5"/>
  <c r="AF20" i="5"/>
  <c r="AF19" i="5"/>
  <c r="AF18" i="5"/>
  <c r="AF17" i="5"/>
  <c r="AF16" i="5"/>
  <c r="AF14" i="5"/>
  <c r="AF15" i="5"/>
  <c r="AF3" i="5"/>
  <c r="AF4" i="5"/>
  <c r="AF5" i="5"/>
  <c r="AF6" i="5"/>
  <c r="AF7" i="5"/>
  <c r="AF8" i="5"/>
  <c r="AF9" i="5"/>
  <c r="AF10" i="5"/>
  <c r="AF11" i="5"/>
  <c r="AF12" i="5"/>
  <c r="AF13" i="5"/>
  <c r="AF2" i="5"/>
  <c r="AE2" i="5" s="1"/>
  <c r="AE3" i="5" s="1"/>
  <c r="AF1" i="5"/>
  <c r="AG15" i="3"/>
  <c r="AG1" i="3"/>
  <c r="AG18" i="3" s="1"/>
  <c r="AG10" i="3"/>
  <c r="AF22" i="1"/>
  <c r="AF20" i="1"/>
  <c r="AF10" i="1"/>
  <c r="AF3" i="1"/>
  <c r="AF4" i="1"/>
  <c r="AF2" i="1"/>
  <c r="AE2" i="1" s="1"/>
  <c r="AE3" i="1" s="1"/>
  <c r="AE4" i="1" s="1"/>
  <c r="I22" i="2"/>
  <c r="I27" i="2"/>
  <c r="I26" i="2"/>
  <c r="I20" i="2"/>
  <c r="T11" i="9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U9" i="9"/>
  <c r="W8" i="9"/>
  <c r="W9" i="9" s="1"/>
  <c r="V8" i="9"/>
  <c r="V9" i="9" s="1"/>
  <c r="U8" i="9"/>
  <c r="T8" i="9"/>
  <c r="T9" i="9" s="1"/>
  <c r="S8" i="9"/>
  <c r="S9" i="9" s="1"/>
  <c r="W8" i="8"/>
  <c r="W9" i="8" s="1"/>
  <c r="V8" i="8"/>
  <c r="V9" i="8" s="1"/>
  <c r="U8" i="8"/>
  <c r="U9" i="8" s="1"/>
  <c r="T8" i="8"/>
  <c r="T9" i="8" s="1"/>
  <c r="S8" i="8"/>
  <c r="S9" i="8" s="1"/>
  <c r="G27" i="2"/>
  <c r="G26" i="2"/>
  <c r="G22" i="2"/>
  <c r="G20" i="2"/>
  <c r="T13" i="7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11" i="7"/>
  <c r="W9" i="7"/>
  <c r="S9" i="7"/>
  <c r="W8" i="7"/>
  <c r="V8" i="7"/>
  <c r="V9" i="7" s="1"/>
  <c r="U8" i="7"/>
  <c r="U9" i="7" s="1"/>
  <c r="T8" i="7"/>
  <c r="T9" i="7" s="1"/>
  <c r="S8" i="7"/>
  <c r="S8" i="6"/>
  <c r="W8" i="6"/>
  <c r="W9" i="6" s="1"/>
  <c r="V8" i="6"/>
  <c r="V9" i="6" s="1"/>
  <c r="U8" i="6"/>
  <c r="U9" i="6" s="1"/>
  <c r="T8" i="6"/>
  <c r="T9" i="6" s="1"/>
  <c r="S9" i="6"/>
  <c r="E22" i="2"/>
  <c r="E27" i="2"/>
  <c r="E26" i="2"/>
  <c r="E20" i="2"/>
  <c r="T13" i="5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11" i="5"/>
  <c r="W9" i="5"/>
  <c r="S9" i="5"/>
  <c r="W8" i="5"/>
  <c r="V8" i="5"/>
  <c r="V9" i="5" s="1"/>
  <c r="U8" i="5"/>
  <c r="U9" i="5" s="1"/>
  <c r="T8" i="5"/>
  <c r="T9" i="5" s="1"/>
  <c r="S8" i="5"/>
  <c r="W8" i="3"/>
  <c r="W9" i="3" s="1"/>
  <c r="V8" i="3"/>
  <c r="V9" i="3" s="1"/>
  <c r="U8" i="3"/>
  <c r="U9" i="3" s="1"/>
  <c r="T8" i="3"/>
  <c r="T9" i="3" s="1"/>
  <c r="S8" i="3"/>
  <c r="S9" i="3" s="1"/>
  <c r="S8" i="1"/>
  <c r="S9" i="1" s="1"/>
  <c r="Q9" i="1"/>
  <c r="J26" i="2"/>
  <c r="J20" i="2"/>
  <c r="W8" i="1"/>
  <c r="W9" i="1" s="1"/>
  <c r="V8" i="1"/>
  <c r="V9" i="1" s="1"/>
  <c r="U8" i="1"/>
  <c r="U9" i="1" s="1"/>
  <c r="AF1" i="1" s="1"/>
  <c r="T8" i="1"/>
  <c r="T9" i="1" s="1"/>
  <c r="U11" i="10"/>
  <c r="U13" i="10" s="1"/>
  <c r="U14" i="10" s="1"/>
  <c r="U15" i="10" s="1"/>
  <c r="U16" i="10" s="1"/>
  <c r="U17" i="10" s="1"/>
  <c r="U18" i="10" s="1"/>
  <c r="U19" i="10" s="1"/>
  <c r="U20" i="10" s="1"/>
  <c r="U21" i="10" s="1"/>
  <c r="U22" i="10" s="1"/>
  <c r="U23" i="10" s="1"/>
  <c r="U24" i="10" s="1"/>
  <c r="U25" i="10" s="1"/>
  <c r="U26" i="10" s="1"/>
  <c r="U27" i="10" s="1"/>
  <c r="U28" i="10" s="1"/>
  <c r="U29" i="10" s="1"/>
  <c r="U30" i="10" s="1"/>
  <c r="U31" i="10" s="1"/>
  <c r="U32" i="10" s="1"/>
  <c r="T9" i="10"/>
  <c r="U9" i="10"/>
  <c r="V9" i="10"/>
  <c r="W9" i="10"/>
  <c r="S9" i="10"/>
  <c r="T8" i="10"/>
  <c r="U8" i="10"/>
  <c r="V8" i="10"/>
  <c r="W8" i="10"/>
  <c r="S8" i="10"/>
  <c r="J22" i="2"/>
  <c r="T14" i="10"/>
  <c r="T15" i="10" s="1"/>
  <c r="T16" i="10" s="1"/>
  <c r="T17" i="10" s="1"/>
  <c r="T18" i="10" s="1"/>
  <c r="T19" i="10" s="1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13" i="10"/>
  <c r="T11" i="10"/>
  <c r="J17" i="2"/>
  <c r="J16" i="2"/>
  <c r="J15" i="2"/>
  <c r="I12" i="2"/>
  <c r="J13" i="2"/>
  <c r="J12" i="2"/>
  <c r="J11" i="2"/>
  <c r="J10" i="2"/>
  <c r="J21" i="2" s="1"/>
  <c r="J8" i="2"/>
  <c r="J7" i="2"/>
  <c r="J6" i="2"/>
  <c r="J5" i="2"/>
  <c r="J4" i="2"/>
  <c r="J1" i="2"/>
  <c r="AG9" i="3" l="1"/>
  <c r="AG5" i="3"/>
  <c r="AG14" i="3"/>
  <c r="AG21" i="3"/>
  <c r="AG17" i="3"/>
  <c r="AG2" i="3"/>
  <c r="AG8" i="3"/>
  <c r="AG11" i="3"/>
  <c r="AG16" i="3"/>
  <c r="AG20" i="3"/>
  <c r="AG3" i="3"/>
  <c r="AG7" i="3"/>
  <c r="AG12" i="3"/>
  <c r="AG19" i="3"/>
  <c r="AG4" i="3"/>
  <c r="AG6" i="3"/>
  <c r="AG13" i="3"/>
  <c r="AG22" i="3"/>
  <c r="H20" i="2"/>
  <c r="F20" i="2"/>
  <c r="AE4" i="5"/>
  <c r="AE5" i="5" s="1"/>
  <c r="AE6" i="5" s="1"/>
  <c r="AE7" i="5" s="1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D20" i="2"/>
  <c r="AF13" i="1"/>
  <c r="AF17" i="1"/>
  <c r="AF6" i="1"/>
  <c r="AF19" i="1"/>
  <c r="AF12" i="1"/>
  <c r="AF11" i="1"/>
  <c r="AF21" i="1"/>
  <c r="AF14" i="1"/>
  <c r="AF18" i="1"/>
  <c r="AF7" i="1"/>
  <c r="AF5" i="1"/>
  <c r="AF15" i="1"/>
  <c r="AF8" i="1"/>
  <c r="AF16" i="1"/>
  <c r="AF9" i="1"/>
  <c r="B20" i="2"/>
  <c r="U11" i="9"/>
  <c r="U13" i="9" s="1"/>
  <c r="U14" i="9" s="1"/>
  <c r="U15" i="9" s="1"/>
  <c r="U16" i="9" s="1"/>
  <c r="U17" i="9" s="1"/>
  <c r="U18" i="9" s="1"/>
  <c r="U19" i="9" s="1"/>
  <c r="U20" i="9" s="1"/>
  <c r="U21" i="9" s="1"/>
  <c r="U22" i="9" s="1"/>
  <c r="U23" i="9" s="1"/>
  <c r="U24" i="9" s="1"/>
  <c r="U25" i="9" s="1"/>
  <c r="U26" i="9" s="1"/>
  <c r="U27" i="9" s="1"/>
  <c r="U28" i="9" s="1"/>
  <c r="U29" i="9" s="1"/>
  <c r="U30" i="9" s="1"/>
  <c r="U31" i="9" s="1"/>
  <c r="U32" i="9" s="1"/>
  <c r="U10" i="9" s="1"/>
  <c r="U11" i="7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10" i="7" s="1"/>
  <c r="U11" i="5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10" i="5" s="1"/>
  <c r="J27" i="2"/>
  <c r="U10" i="10"/>
  <c r="H248" i="10"/>
  <c r="O248" i="10" s="1"/>
  <c r="O247" i="10" s="1"/>
  <c r="H247" i="10"/>
  <c r="H246" i="10"/>
  <c r="H245" i="10"/>
  <c r="H244" i="10"/>
  <c r="H243" i="10"/>
  <c r="H242" i="10"/>
  <c r="H241" i="10"/>
  <c r="H240" i="10"/>
  <c r="H239" i="10"/>
  <c r="I238" i="10"/>
  <c r="H238" i="10"/>
  <c r="I237" i="10"/>
  <c r="H237" i="10"/>
  <c r="I236" i="10"/>
  <c r="H236" i="10"/>
  <c r="I235" i="10"/>
  <c r="H235" i="10"/>
  <c r="I234" i="10"/>
  <c r="H234" i="10"/>
  <c r="J234" i="10" s="1"/>
  <c r="I233" i="10"/>
  <c r="H233" i="10"/>
  <c r="I232" i="10"/>
  <c r="H232" i="10"/>
  <c r="I231" i="10"/>
  <c r="H231" i="10"/>
  <c r="I230" i="10"/>
  <c r="H230" i="10"/>
  <c r="J230" i="10" s="1"/>
  <c r="I229" i="10"/>
  <c r="H229" i="10"/>
  <c r="I228" i="10"/>
  <c r="H228" i="10"/>
  <c r="I227" i="10"/>
  <c r="H227" i="10"/>
  <c r="K226" i="10"/>
  <c r="I226" i="10"/>
  <c r="H226" i="10"/>
  <c r="K225" i="10"/>
  <c r="I225" i="10"/>
  <c r="H225" i="10"/>
  <c r="K224" i="10"/>
  <c r="I224" i="10"/>
  <c r="H224" i="10"/>
  <c r="K223" i="10"/>
  <c r="I223" i="10"/>
  <c r="H223" i="10"/>
  <c r="K222" i="10"/>
  <c r="I222" i="10"/>
  <c r="H222" i="10"/>
  <c r="K221" i="10"/>
  <c r="I221" i="10"/>
  <c r="H221" i="10"/>
  <c r="K220" i="10"/>
  <c r="I220" i="10"/>
  <c r="H220" i="10"/>
  <c r="K219" i="10"/>
  <c r="I219" i="10"/>
  <c r="H219" i="10"/>
  <c r="K218" i="10"/>
  <c r="I218" i="10"/>
  <c r="H218" i="10"/>
  <c r="K217" i="10"/>
  <c r="I217" i="10"/>
  <c r="H217" i="10"/>
  <c r="K216" i="10"/>
  <c r="I216" i="10"/>
  <c r="H216" i="10"/>
  <c r="K215" i="10"/>
  <c r="I215" i="10"/>
  <c r="H215" i="10"/>
  <c r="K214" i="10"/>
  <c r="I214" i="10"/>
  <c r="H214" i="10"/>
  <c r="K213" i="10"/>
  <c r="I213" i="10"/>
  <c r="H213" i="10"/>
  <c r="K212" i="10"/>
  <c r="I212" i="10"/>
  <c r="H212" i="10"/>
  <c r="K211" i="10"/>
  <c r="I211" i="10"/>
  <c r="H211" i="10"/>
  <c r="K210" i="10"/>
  <c r="I210" i="10"/>
  <c r="H210" i="10"/>
  <c r="K209" i="10"/>
  <c r="I209" i="10"/>
  <c r="H209" i="10"/>
  <c r="K208" i="10"/>
  <c r="I208" i="10"/>
  <c r="H208" i="10"/>
  <c r="K207" i="10"/>
  <c r="I207" i="10"/>
  <c r="H207" i="10"/>
  <c r="K206" i="10"/>
  <c r="I206" i="10"/>
  <c r="H206" i="10"/>
  <c r="K205" i="10"/>
  <c r="I205" i="10"/>
  <c r="H205" i="10"/>
  <c r="K204" i="10"/>
  <c r="I204" i="10"/>
  <c r="H204" i="10"/>
  <c r="K203" i="10"/>
  <c r="I203" i="10"/>
  <c r="H203" i="10"/>
  <c r="K202" i="10"/>
  <c r="I202" i="10"/>
  <c r="H202" i="10"/>
  <c r="K201" i="10"/>
  <c r="I201" i="10"/>
  <c r="H201" i="10"/>
  <c r="K200" i="10"/>
  <c r="I200" i="10"/>
  <c r="H200" i="10"/>
  <c r="K199" i="10"/>
  <c r="I199" i="10"/>
  <c r="H199" i="10"/>
  <c r="K198" i="10"/>
  <c r="I198" i="10"/>
  <c r="H198" i="10"/>
  <c r="K197" i="10"/>
  <c r="I197" i="10"/>
  <c r="H197" i="10"/>
  <c r="K196" i="10"/>
  <c r="I196" i="10"/>
  <c r="H196" i="10"/>
  <c r="K195" i="10"/>
  <c r="I195" i="10"/>
  <c r="H195" i="10"/>
  <c r="K194" i="10"/>
  <c r="I194" i="10"/>
  <c r="H194" i="10"/>
  <c r="K193" i="10"/>
  <c r="I193" i="10"/>
  <c r="H193" i="10"/>
  <c r="K192" i="10"/>
  <c r="I192" i="10"/>
  <c r="H192" i="10"/>
  <c r="K191" i="10"/>
  <c r="I191" i="10"/>
  <c r="H191" i="10"/>
  <c r="K190" i="10"/>
  <c r="I190" i="10"/>
  <c r="H190" i="10"/>
  <c r="K189" i="10"/>
  <c r="I189" i="10"/>
  <c r="H189" i="10"/>
  <c r="K188" i="10"/>
  <c r="I188" i="10"/>
  <c r="H188" i="10"/>
  <c r="K187" i="10"/>
  <c r="I187" i="10"/>
  <c r="H187" i="10"/>
  <c r="K186" i="10"/>
  <c r="I186" i="10"/>
  <c r="H186" i="10"/>
  <c r="K185" i="10"/>
  <c r="I185" i="10"/>
  <c r="H185" i="10"/>
  <c r="K184" i="10"/>
  <c r="I184" i="10"/>
  <c r="H184" i="10"/>
  <c r="K183" i="10"/>
  <c r="I183" i="10"/>
  <c r="H183" i="10"/>
  <c r="K182" i="10"/>
  <c r="I182" i="10"/>
  <c r="H182" i="10"/>
  <c r="K181" i="10"/>
  <c r="I181" i="10"/>
  <c r="H181" i="10"/>
  <c r="K180" i="10"/>
  <c r="I180" i="10"/>
  <c r="H180" i="10"/>
  <c r="K179" i="10"/>
  <c r="I179" i="10"/>
  <c r="H179" i="10"/>
  <c r="K178" i="10"/>
  <c r="I178" i="10"/>
  <c r="H178" i="10"/>
  <c r="K177" i="10"/>
  <c r="I177" i="10"/>
  <c r="H177" i="10"/>
  <c r="K176" i="10"/>
  <c r="I176" i="10"/>
  <c r="H176" i="10"/>
  <c r="K175" i="10"/>
  <c r="I175" i="10"/>
  <c r="H175" i="10"/>
  <c r="K174" i="10"/>
  <c r="I174" i="10"/>
  <c r="H174" i="10"/>
  <c r="K173" i="10"/>
  <c r="I173" i="10"/>
  <c r="H173" i="10"/>
  <c r="K172" i="10"/>
  <c r="I172" i="10"/>
  <c r="H172" i="10"/>
  <c r="K171" i="10"/>
  <c r="I171" i="10"/>
  <c r="H171" i="10"/>
  <c r="K170" i="10"/>
  <c r="I170" i="10"/>
  <c r="H170" i="10"/>
  <c r="K169" i="10"/>
  <c r="I169" i="10"/>
  <c r="H169" i="10"/>
  <c r="K168" i="10"/>
  <c r="I168" i="10"/>
  <c r="H168" i="10"/>
  <c r="K167" i="10"/>
  <c r="I167" i="10"/>
  <c r="H167" i="10"/>
  <c r="K166" i="10"/>
  <c r="I166" i="10"/>
  <c r="H166" i="10"/>
  <c r="K165" i="10"/>
  <c r="I165" i="10"/>
  <c r="H165" i="10"/>
  <c r="K164" i="10"/>
  <c r="I164" i="10"/>
  <c r="H164" i="10"/>
  <c r="K163" i="10"/>
  <c r="I163" i="10"/>
  <c r="H163" i="10"/>
  <c r="K162" i="10"/>
  <c r="I162" i="10"/>
  <c r="H162" i="10"/>
  <c r="K161" i="10"/>
  <c r="I161" i="10"/>
  <c r="H161" i="10"/>
  <c r="K160" i="10"/>
  <c r="I160" i="10"/>
  <c r="H160" i="10"/>
  <c r="K159" i="10"/>
  <c r="I159" i="10"/>
  <c r="H159" i="10"/>
  <c r="K158" i="10"/>
  <c r="I158" i="10"/>
  <c r="H158" i="10"/>
  <c r="K157" i="10"/>
  <c r="I157" i="10"/>
  <c r="H157" i="10"/>
  <c r="K156" i="10"/>
  <c r="I156" i="10"/>
  <c r="H156" i="10"/>
  <c r="K155" i="10"/>
  <c r="I155" i="10"/>
  <c r="H155" i="10"/>
  <c r="K154" i="10"/>
  <c r="I154" i="10"/>
  <c r="H154" i="10"/>
  <c r="K153" i="10"/>
  <c r="I153" i="10"/>
  <c r="H153" i="10"/>
  <c r="K152" i="10"/>
  <c r="I152" i="10"/>
  <c r="H152" i="10"/>
  <c r="K151" i="10"/>
  <c r="I151" i="10"/>
  <c r="H151" i="10"/>
  <c r="K150" i="10"/>
  <c r="I150" i="10"/>
  <c r="H150" i="10"/>
  <c r="K149" i="10"/>
  <c r="I149" i="10"/>
  <c r="H149" i="10"/>
  <c r="K148" i="10"/>
  <c r="I148" i="10"/>
  <c r="H148" i="10"/>
  <c r="K147" i="10"/>
  <c r="I147" i="10"/>
  <c r="H147" i="10"/>
  <c r="K146" i="10"/>
  <c r="I146" i="10"/>
  <c r="H146" i="10"/>
  <c r="K145" i="10"/>
  <c r="I145" i="10"/>
  <c r="H145" i="10"/>
  <c r="K144" i="10"/>
  <c r="I144" i="10"/>
  <c r="H144" i="10"/>
  <c r="K143" i="10"/>
  <c r="I143" i="10"/>
  <c r="H143" i="10"/>
  <c r="K142" i="10"/>
  <c r="I142" i="10"/>
  <c r="H142" i="10"/>
  <c r="K141" i="10"/>
  <c r="I141" i="10"/>
  <c r="H141" i="10"/>
  <c r="K140" i="10"/>
  <c r="I140" i="10"/>
  <c r="H140" i="10"/>
  <c r="K139" i="10"/>
  <c r="I139" i="10"/>
  <c r="H139" i="10"/>
  <c r="K138" i="10"/>
  <c r="I138" i="10"/>
  <c r="H138" i="10"/>
  <c r="K137" i="10"/>
  <c r="I137" i="10"/>
  <c r="H137" i="10"/>
  <c r="J134" i="10" s="1"/>
  <c r="K136" i="10"/>
  <c r="I136" i="10"/>
  <c r="H136" i="10"/>
  <c r="K135" i="10"/>
  <c r="I135" i="10"/>
  <c r="H135" i="10"/>
  <c r="K134" i="10"/>
  <c r="I134" i="10"/>
  <c r="H134" i="10"/>
  <c r="K133" i="10"/>
  <c r="I133" i="10"/>
  <c r="H133" i="10"/>
  <c r="K132" i="10"/>
  <c r="I132" i="10"/>
  <c r="H132" i="10"/>
  <c r="K131" i="10"/>
  <c r="I131" i="10"/>
  <c r="H131" i="10"/>
  <c r="K130" i="10"/>
  <c r="I130" i="10"/>
  <c r="H130" i="10"/>
  <c r="K129" i="10"/>
  <c r="I129" i="10"/>
  <c r="H129" i="10"/>
  <c r="K128" i="10"/>
  <c r="I128" i="10"/>
  <c r="H128" i="10"/>
  <c r="K127" i="10"/>
  <c r="I127" i="10"/>
  <c r="H127" i="10"/>
  <c r="K126" i="10"/>
  <c r="I126" i="10"/>
  <c r="H126" i="10"/>
  <c r="K125" i="10"/>
  <c r="I125" i="10"/>
  <c r="H125" i="10"/>
  <c r="L125" i="10" s="1"/>
  <c r="K124" i="10"/>
  <c r="I124" i="10"/>
  <c r="H124" i="10"/>
  <c r="K123" i="10"/>
  <c r="I123" i="10"/>
  <c r="H123" i="10"/>
  <c r="K122" i="10"/>
  <c r="I122" i="10"/>
  <c r="H122" i="10"/>
  <c r="K121" i="10"/>
  <c r="I121" i="10"/>
  <c r="H121" i="10"/>
  <c r="K120" i="10"/>
  <c r="I120" i="10"/>
  <c r="H120" i="10"/>
  <c r="K119" i="10"/>
  <c r="I119" i="10"/>
  <c r="H119" i="10"/>
  <c r="K118" i="10"/>
  <c r="I118" i="10"/>
  <c r="H118" i="10"/>
  <c r="K117" i="10"/>
  <c r="I117" i="10"/>
  <c r="H117" i="10"/>
  <c r="K116" i="10"/>
  <c r="I116" i="10"/>
  <c r="H116" i="10"/>
  <c r="L115" i="10"/>
  <c r="K115" i="10"/>
  <c r="I115" i="10"/>
  <c r="H115" i="10"/>
  <c r="K114" i="10"/>
  <c r="I114" i="10"/>
  <c r="H114" i="10"/>
  <c r="K113" i="10"/>
  <c r="I113" i="10"/>
  <c r="H113" i="10"/>
  <c r="K112" i="10"/>
  <c r="I112" i="10"/>
  <c r="H112" i="10"/>
  <c r="K111" i="10"/>
  <c r="I111" i="10"/>
  <c r="H111" i="10"/>
  <c r="K110" i="10"/>
  <c r="I110" i="10"/>
  <c r="H110" i="10"/>
  <c r="K109" i="10"/>
  <c r="I109" i="10"/>
  <c r="H109" i="10"/>
  <c r="K108" i="10"/>
  <c r="I108" i="10"/>
  <c r="H108" i="10"/>
  <c r="J108" i="10" s="1"/>
  <c r="K107" i="10"/>
  <c r="I107" i="10"/>
  <c r="H107" i="10"/>
  <c r="K106" i="10"/>
  <c r="I106" i="10"/>
  <c r="H106" i="10"/>
  <c r="K105" i="10"/>
  <c r="I105" i="10"/>
  <c r="H105" i="10"/>
  <c r="K104" i="10"/>
  <c r="I104" i="10"/>
  <c r="H104" i="10"/>
  <c r="K103" i="10"/>
  <c r="I103" i="10"/>
  <c r="H103" i="10"/>
  <c r="K102" i="10"/>
  <c r="I102" i="10"/>
  <c r="H102" i="10"/>
  <c r="K101" i="10"/>
  <c r="I101" i="10"/>
  <c r="H101" i="10"/>
  <c r="K100" i="10"/>
  <c r="I100" i="10"/>
  <c r="H100" i="10"/>
  <c r="K99" i="10"/>
  <c r="I99" i="10"/>
  <c r="H99" i="10"/>
  <c r="K98" i="10"/>
  <c r="I98" i="10"/>
  <c r="H98" i="10"/>
  <c r="K97" i="10"/>
  <c r="I97" i="10"/>
  <c r="H97" i="10"/>
  <c r="K96" i="10"/>
  <c r="I96" i="10"/>
  <c r="H96" i="10"/>
  <c r="K95" i="10"/>
  <c r="I95" i="10"/>
  <c r="H95" i="10"/>
  <c r="K94" i="10"/>
  <c r="I94" i="10"/>
  <c r="H94" i="10"/>
  <c r="K93" i="10"/>
  <c r="I93" i="10"/>
  <c r="H93" i="10"/>
  <c r="K92" i="10"/>
  <c r="I92" i="10"/>
  <c r="H92" i="10"/>
  <c r="J92" i="10" s="1"/>
  <c r="K91" i="10"/>
  <c r="I91" i="10"/>
  <c r="H91" i="10"/>
  <c r="K90" i="10"/>
  <c r="I90" i="10"/>
  <c r="H90" i="10"/>
  <c r="K89" i="10"/>
  <c r="I89" i="10"/>
  <c r="H89" i="10"/>
  <c r="K88" i="10"/>
  <c r="I88" i="10"/>
  <c r="H88" i="10"/>
  <c r="K87" i="10"/>
  <c r="I87" i="10"/>
  <c r="H87" i="10"/>
  <c r="K86" i="10"/>
  <c r="I86" i="10"/>
  <c r="H86" i="10"/>
  <c r="K85" i="10"/>
  <c r="I85" i="10"/>
  <c r="H85" i="10"/>
  <c r="K84" i="10"/>
  <c r="I84" i="10"/>
  <c r="H84" i="10"/>
  <c r="K83" i="10"/>
  <c r="I83" i="10"/>
  <c r="H83" i="10"/>
  <c r="K82" i="10"/>
  <c r="I82" i="10"/>
  <c r="H82" i="10"/>
  <c r="K81" i="10"/>
  <c r="I81" i="10"/>
  <c r="H81" i="10"/>
  <c r="K80" i="10"/>
  <c r="I80" i="10"/>
  <c r="H80" i="10"/>
  <c r="K79" i="10"/>
  <c r="I79" i="10"/>
  <c r="H79" i="10"/>
  <c r="K78" i="10"/>
  <c r="I78" i="10"/>
  <c r="H78" i="10"/>
  <c r="K77" i="10"/>
  <c r="I77" i="10"/>
  <c r="H77" i="10"/>
  <c r="K76" i="10"/>
  <c r="I76" i="10"/>
  <c r="H76" i="10"/>
  <c r="K75" i="10"/>
  <c r="I75" i="10"/>
  <c r="H75" i="10"/>
  <c r="K74" i="10"/>
  <c r="I74" i="10"/>
  <c r="H74" i="10"/>
  <c r="K73" i="10"/>
  <c r="I73" i="10"/>
  <c r="H73" i="10"/>
  <c r="K72" i="10"/>
  <c r="I72" i="10"/>
  <c r="H72" i="10"/>
  <c r="K71" i="10"/>
  <c r="I71" i="10"/>
  <c r="H71" i="10"/>
  <c r="K70" i="10"/>
  <c r="I70" i="10"/>
  <c r="H70" i="10"/>
  <c r="K69" i="10"/>
  <c r="I69" i="10"/>
  <c r="H69" i="10"/>
  <c r="K68" i="10"/>
  <c r="I68" i="10"/>
  <c r="H68" i="10"/>
  <c r="K67" i="10"/>
  <c r="I67" i="10"/>
  <c r="H67" i="10"/>
  <c r="K66" i="10"/>
  <c r="I66" i="10"/>
  <c r="H66" i="10"/>
  <c r="K65" i="10"/>
  <c r="I65" i="10"/>
  <c r="H65" i="10"/>
  <c r="K64" i="10"/>
  <c r="I64" i="10"/>
  <c r="H64" i="10"/>
  <c r="K63" i="10"/>
  <c r="I63" i="10"/>
  <c r="H63" i="10"/>
  <c r="K62" i="10"/>
  <c r="I62" i="10"/>
  <c r="H62" i="10"/>
  <c r="K61" i="10"/>
  <c r="I61" i="10"/>
  <c r="H61" i="10"/>
  <c r="K60" i="10"/>
  <c r="I60" i="10"/>
  <c r="H60" i="10"/>
  <c r="K59" i="10"/>
  <c r="I59" i="10"/>
  <c r="H59" i="10"/>
  <c r="K58" i="10"/>
  <c r="I58" i="10"/>
  <c r="H58" i="10"/>
  <c r="K57" i="10"/>
  <c r="I57" i="10"/>
  <c r="H57" i="10"/>
  <c r="K56" i="10"/>
  <c r="I56" i="10"/>
  <c r="H56" i="10"/>
  <c r="K55" i="10"/>
  <c r="I55" i="10"/>
  <c r="H55" i="10"/>
  <c r="K54" i="10"/>
  <c r="I54" i="10"/>
  <c r="H54" i="10"/>
  <c r="K53" i="10"/>
  <c r="I53" i="10"/>
  <c r="H53" i="10"/>
  <c r="K52" i="10"/>
  <c r="I52" i="10"/>
  <c r="H52" i="10"/>
  <c r="K51" i="10"/>
  <c r="I51" i="10"/>
  <c r="H51" i="10"/>
  <c r="K50" i="10"/>
  <c r="I50" i="10"/>
  <c r="H50" i="10"/>
  <c r="K49" i="10"/>
  <c r="I49" i="10"/>
  <c r="H49" i="10"/>
  <c r="K48" i="10"/>
  <c r="I48" i="10"/>
  <c r="H48" i="10"/>
  <c r="K47" i="10"/>
  <c r="I47" i="10"/>
  <c r="H47" i="10"/>
  <c r="K46" i="10"/>
  <c r="I46" i="10"/>
  <c r="H46" i="10"/>
  <c r="K45" i="10"/>
  <c r="I45" i="10"/>
  <c r="H45" i="10"/>
  <c r="K44" i="10"/>
  <c r="I44" i="10"/>
  <c r="H44" i="10"/>
  <c r="K43" i="10"/>
  <c r="I43" i="10"/>
  <c r="H43" i="10"/>
  <c r="K42" i="10"/>
  <c r="I42" i="10"/>
  <c r="H42" i="10"/>
  <c r="K41" i="10"/>
  <c r="I41" i="10"/>
  <c r="H41" i="10"/>
  <c r="K40" i="10"/>
  <c r="I40" i="10"/>
  <c r="H40" i="10"/>
  <c r="K39" i="10"/>
  <c r="I39" i="10"/>
  <c r="H39" i="10"/>
  <c r="K38" i="10"/>
  <c r="I38" i="10"/>
  <c r="H38" i="10"/>
  <c r="K37" i="10"/>
  <c r="I37" i="10"/>
  <c r="H37" i="10"/>
  <c r="K36" i="10"/>
  <c r="I36" i="10"/>
  <c r="H36" i="10"/>
  <c r="K35" i="10"/>
  <c r="I35" i="10"/>
  <c r="H35" i="10"/>
  <c r="K34" i="10"/>
  <c r="I34" i="10"/>
  <c r="H34" i="10"/>
  <c r="K33" i="10"/>
  <c r="I33" i="10"/>
  <c r="H33" i="10"/>
  <c r="K32" i="10"/>
  <c r="I32" i="10"/>
  <c r="H32" i="10"/>
  <c r="K31" i="10"/>
  <c r="I31" i="10"/>
  <c r="H31" i="10"/>
  <c r="K30" i="10"/>
  <c r="I30" i="10"/>
  <c r="H30" i="10"/>
  <c r="K29" i="10"/>
  <c r="I29" i="10"/>
  <c r="H29" i="10"/>
  <c r="K28" i="10"/>
  <c r="I28" i="10"/>
  <c r="H28" i="10"/>
  <c r="K27" i="10"/>
  <c r="I27" i="10"/>
  <c r="H27" i="10"/>
  <c r="K26" i="10"/>
  <c r="I26" i="10"/>
  <c r="H26" i="10"/>
  <c r="K25" i="10"/>
  <c r="I25" i="10"/>
  <c r="H25" i="10"/>
  <c r="K24" i="10"/>
  <c r="I24" i="10"/>
  <c r="H24" i="10"/>
  <c r="K23" i="10"/>
  <c r="I23" i="10"/>
  <c r="H23" i="10"/>
  <c r="K22" i="10"/>
  <c r="I22" i="10"/>
  <c r="H22" i="10"/>
  <c r="K21" i="10"/>
  <c r="I21" i="10"/>
  <c r="H21" i="10"/>
  <c r="K20" i="10"/>
  <c r="I20" i="10"/>
  <c r="H20" i="10"/>
  <c r="K19" i="10"/>
  <c r="I19" i="10"/>
  <c r="H19" i="10"/>
  <c r="K18" i="10"/>
  <c r="I18" i="10"/>
  <c r="H18" i="10"/>
  <c r="K17" i="10"/>
  <c r="I17" i="10"/>
  <c r="H17" i="10"/>
  <c r="K16" i="10"/>
  <c r="I16" i="10"/>
  <c r="H16" i="10"/>
  <c r="K15" i="10"/>
  <c r="I15" i="10"/>
  <c r="H15" i="10"/>
  <c r="K14" i="10"/>
  <c r="I14" i="10"/>
  <c r="H14" i="10"/>
  <c r="K13" i="10"/>
  <c r="I13" i="10"/>
  <c r="H13" i="10"/>
  <c r="K12" i="10"/>
  <c r="I12" i="10"/>
  <c r="H12" i="10"/>
  <c r="K11" i="10"/>
  <c r="I11" i="10"/>
  <c r="H11" i="10"/>
  <c r="K10" i="10"/>
  <c r="I10" i="10"/>
  <c r="H10" i="10"/>
  <c r="N4" i="10"/>
  <c r="M4" i="10"/>
  <c r="N3" i="10"/>
  <c r="M3" i="10"/>
  <c r="I7" i="2"/>
  <c r="I1" i="2"/>
  <c r="H248" i="9"/>
  <c r="O248" i="9" s="1"/>
  <c r="H247" i="9"/>
  <c r="H246" i="9"/>
  <c r="H245" i="9"/>
  <c r="H244" i="9"/>
  <c r="H243" i="9"/>
  <c r="H242" i="9"/>
  <c r="H241" i="9"/>
  <c r="H240" i="9"/>
  <c r="H239" i="9"/>
  <c r="I238" i="9"/>
  <c r="H238" i="9"/>
  <c r="I237" i="9"/>
  <c r="H237" i="9"/>
  <c r="I236" i="9"/>
  <c r="H236" i="9"/>
  <c r="I235" i="9"/>
  <c r="H235" i="9"/>
  <c r="I234" i="9"/>
  <c r="H234" i="9"/>
  <c r="I233" i="9"/>
  <c r="H233" i="9"/>
  <c r="I232" i="9"/>
  <c r="H232" i="9"/>
  <c r="I231" i="9"/>
  <c r="H231" i="9"/>
  <c r="I230" i="9"/>
  <c r="H230" i="9"/>
  <c r="I229" i="9"/>
  <c r="H229" i="9"/>
  <c r="I228" i="9"/>
  <c r="H228" i="9"/>
  <c r="I227" i="9"/>
  <c r="H227" i="9"/>
  <c r="K226" i="9"/>
  <c r="I226" i="9"/>
  <c r="H226" i="9"/>
  <c r="K225" i="9"/>
  <c r="I225" i="9"/>
  <c r="H225" i="9"/>
  <c r="K224" i="9"/>
  <c r="I224" i="9"/>
  <c r="H224" i="9"/>
  <c r="K223" i="9"/>
  <c r="J223" i="9"/>
  <c r="I223" i="9"/>
  <c r="H223" i="9"/>
  <c r="K222" i="9"/>
  <c r="I222" i="9"/>
  <c r="H222" i="9"/>
  <c r="K221" i="9"/>
  <c r="I221" i="9"/>
  <c r="H221" i="9"/>
  <c r="J221" i="9" s="1"/>
  <c r="K220" i="9"/>
  <c r="I220" i="9"/>
  <c r="H220" i="9"/>
  <c r="K219" i="9"/>
  <c r="I219" i="9"/>
  <c r="H219" i="9"/>
  <c r="K218" i="9"/>
  <c r="I218" i="9"/>
  <c r="H218" i="9"/>
  <c r="K217" i="9"/>
  <c r="I217" i="9"/>
  <c r="H217" i="9"/>
  <c r="L214" i="9" s="1"/>
  <c r="K216" i="9"/>
  <c r="I216" i="9"/>
  <c r="H216" i="9"/>
  <c r="K215" i="9"/>
  <c r="I215" i="9"/>
  <c r="H215" i="9"/>
  <c r="K214" i="9"/>
  <c r="I214" i="9"/>
  <c r="H214" i="9"/>
  <c r="K213" i="9"/>
  <c r="I213" i="9"/>
  <c r="H213" i="9"/>
  <c r="K212" i="9"/>
  <c r="I212" i="9"/>
  <c r="H212" i="9"/>
  <c r="K211" i="9"/>
  <c r="I211" i="9"/>
  <c r="H211" i="9"/>
  <c r="K210" i="9"/>
  <c r="I210" i="9"/>
  <c r="H210" i="9"/>
  <c r="K209" i="9"/>
  <c r="I209" i="9"/>
  <c r="H209" i="9"/>
  <c r="K208" i="9"/>
  <c r="I208" i="9"/>
  <c r="H208" i="9"/>
  <c r="K207" i="9"/>
  <c r="I207" i="9"/>
  <c r="H207" i="9"/>
  <c r="K206" i="9"/>
  <c r="I206" i="9"/>
  <c r="H206" i="9"/>
  <c r="K205" i="9"/>
  <c r="I205" i="9"/>
  <c r="H205" i="9"/>
  <c r="L204" i="9"/>
  <c r="K204" i="9"/>
  <c r="I204" i="9"/>
  <c r="H204" i="9"/>
  <c r="K203" i="9"/>
  <c r="I203" i="9"/>
  <c r="H203" i="9"/>
  <c r="K202" i="9"/>
  <c r="I202" i="9"/>
  <c r="H202" i="9"/>
  <c r="K201" i="9"/>
  <c r="I201" i="9"/>
  <c r="H201" i="9"/>
  <c r="L198" i="9" s="1"/>
  <c r="K200" i="9"/>
  <c r="I200" i="9"/>
  <c r="H200" i="9"/>
  <c r="K199" i="9"/>
  <c r="I199" i="9"/>
  <c r="H199" i="9"/>
  <c r="K198" i="9"/>
  <c r="I198" i="9"/>
  <c r="H198" i="9"/>
  <c r="K197" i="9"/>
  <c r="I197" i="9"/>
  <c r="H197" i="9"/>
  <c r="K196" i="9"/>
  <c r="I196" i="9"/>
  <c r="H196" i="9"/>
  <c r="K195" i="9"/>
  <c r="I195" i="9"/>
  <c r="H195" i="9"/>
  <c r="K194" i="9"/>
  <c r="I194" i="9"/>
  <c r="H194" i="9"/>
  <c r="K193" i="9"/>
  <c r="I193" i="9"/>
  <c r="H193" i="9"/>
  <c r="K192" i="9"/>
  <c r="I192" i="9"/>
  <c r="H192" i="9"/>
  <c r="K191" i="9"/>
  <c r="I191" i="9"/>
  <c r="H191" i="9"/>
  <c r="L191" i="9" s="1"/>
  <c r="K190" i="9"/>
  <c r="I190" i="9"/>
  <c r="H190" i="9"/>
  <c r="J190" i="9" s="1"/>
  <c r="K189" i="9"/>
  <c r="I189" i="9"/>
  <c r="H189" i="9"/>
  <c r="L188" i="9"/>
  <c r="K188" i="9"/>
  <c r="I188" i="9"/>
  <c r="H188" i="9"/>
  <c r="K187" i="9"/>
  <c r="I187" i="9"/>
  <c r="H187" i="9"/>
  <c r="K186" i="9"/>
  <c r="I186" i="9"/>
  <c r="H186" i="9"/>
  <c r="K185" i="9"/>
  <c r="I185" i="9"/>
  <c r="H185" i="9"/>
  <c r="L185" i="9" s="1"/>
  <c r="K184" i="9"/>
  <c r="I184" i="9"/>
  <c r="H184" i="9"/>
  <c r="K183" i="9"/>
  <c r="I183" i="9"/>
  <c r="H183" i="9"/>
  <c r="K182" i="9"/>
  <c r="I182" i="9"/>
  <c r="H182" i="9"/>
  <c r="K181" i="9"/>
  <c r="I181" i="9"/>
  <c r="H181" i="9"/>
  <c r="K180" i="9"/>
  <c r="I180" i="9"/>
  <c r="H180" i="9"/>
  <c r="K179" i="9"/>
  <c r="I179" i="9"/>
  <c r="H179" i="9"/>
  <c r="K178" i="9"/>
  <c r="I178" i="9"/>
  <c r="H178" i="9"/>
  <c r="K177" i="9"/>
  <c r="I177" i="9"/>
  <c r="H177" i="9"/>
  <c r="K176" i="9"/>
  <c r="I176" i="9"/>
  <c r="H176" i="9"/>
  <c r="K175" i="9"/>
  <c r="I175" i="9"/>
  <c r="H175" i="9"/>
  <c r="L175" i="9" s="1"/>
  <c r="K174" i="9"/>
  <c r="I174" i="9"/>
  <c r="H174" i="9"/>
  <c r="J174" i="9" s="1"/>
  <c r="K173" i="9"/>
  <c r="I173" i="9"/>
  <c r="H173" i="9"/>
  <c r="L172" i="9"/>
  <c r="K172" i="9"/>
  <c r="I172" i="9"/>
  <c r="H172" i="9"/>
  <c r="K171" i="9"/>
  <c r="I171" i="9"/>
  <c r="H171" i="9"/>
  <c r="K170" i="9"/>
  <c r="I170" i="9"/>
  <c r="H170" i="9"/>
  <c r="K169" i="9"/>
  <c r="I169" i="9"/>
  <c r="H169" i="9"/>
  <c r="L169" i="9" s="1"/>
  <c r="K168" i="9"/>
  <c r="I168" i="9"/>
  <c r="H168" i="9"/>
  <c r="K167" i="9"/>
  <c r="I167" i="9"/>
  <c r="H167" i="9"/>
  <c r="K166" i="9"/>
  <c r="I166" i="9"/>
  <c r="H166" i="9"/>
  <c r="K165" i="9"/>
  <c r="I165" i="9"/>
  <c r="H165" i="9"/>
  <c r="K164" i="9"/>
  <c r="I164" i="9"/>
  <c r="H164" i="9"/>
  <c r="K163" i="9"/>
  <c r="I163" i="9"/>
  <c r="H163" i="9"/>
  <c r="K162" i="9"/>
  <c r="I162" i="9"/>
  <c r="H162" i="9"/>
  <c r="K161" i="9"/>
  <c r="I161" i="9"/>
  <c r="H161" i="9"/>
  <c r="K160" i="9"/>
  <c r="I160" i="9"/>
  <c r="H160" i="9"/>
  <c r="K159" i="9"/>
  <c r="I159" i="9"/>
  <c r="H159" i="9"/>
  <c r="L159" i="9" s="1"/>
  <c r="K158" i="9"/>
  <c r="I158" i="9"/>
  <c r="H158" i="9"/>
  <c r="J158" i="9" s="1"/>
  <c r="K157" i="9"/>
  <c r="I157" i="9"/>
  <c r="H157" i="9"/>
  <c r="L156" i="9"/>
  <c r="K156" i="9"/>
  <c r="I156" i="9"/>
  <c r="H156" i="9"/>
  <c r="K155" i="9"/>
  <c r="I155" i="9"/>
  <c r="H155" i="9"/>
  <c r="K154" i="9"/>
  <c r="I154" i="9"/>
  <c r="H154" i="9"/>
  <c r="K153" i="9"/>
  <c r="I153" i="9"/>
  <c r="H153" i="9"/>
  <c r="L153" i="9" s="1"/>
  <c r="K152" i="9"/>
  <c r="I152" i="9"/>
  <c r="H152" i="9"/>
  <c r="K151" i="9"/>
  <c r="I151" i="9"/>
  <c r="H151" i="9"/>
  <c r="K150" i="9"/>
  <c r="I150" i="9"/>
  <c r="H150" i="9"/>
  <c r="K149" i="9"/>
  <c r="I149" i="9"/>
  <c r="H149" i="9"/>
  <c r="K148" i="9"/>
  <c r="I148" i="9"/>
  <c r="H148" i="9"/>
  <c r="K147" i="9"/>
  <c r="I147" i="9"/>
  <c r="H147" i="9"/>
  <c r="K146" i="9"/>
  <c r="I146" i="9"/>
  <c r="H146" i="9"/>
  <c r="K145" i="9"/>
  <c r="I145" i="9"/>
  <c r="H145" i="9"/>
  <c r="K144" i="9"/>
  <c r="I144" i="9"/>
  <c r="H144" i="9"/>
  <c r="K143" i="9"/>
  <c r="I143" i="9"/>
  <c r="H143" i="9"/>
  <c r="L143" i="9" s="1"/>
  <c r="K142" i="9"/>
  <c r="I142" i="9"/>
  <c r="H142" i="9"/>
  <c r="J142" i="9" s="1"/>
  <c r="K141" i="9"/>
  <c r="I141" i="9"/>
  <c r="H141" i="9"/>
  <c r="K140" i="9"/>
  <c r="I140" i="9"/>
  <c r="H140" i="9"/>
  <c r="K139" i="9"/>
  <c r="I139" i="9"/>
  <c r="H139" i="9"/>
  <c r="K138" i="9"/>
  <c r="I138" i="9"/>
  <c r="H138" i="9"/>
  <c r="K137" i="9"/>
  <c r="I137" i="9"/>
  <c r="H137" i="9"/>
  <c r="K136" i="9"/>
  <c r="I136" i="9"/>
  <c r="H136" i="9"/>
  <c r="L136" i="9" s="1"/>
  <c r="K135" i="9"/>
  <c r="I135" i="9"/>
  <c r="H135" i="9"/>
  <c r="K134" i="9"/>
  <c r="I134" i="9"/>
  <c r="H134" i="9"/>
  <c r="K133" i="9"/>
  <c r="I133" i="9"/>
  <c r="H133" i="9"/>
  <c r="K132" i="9"/>
  <c r="I132" i="9"/>
  <c r="H132" i="9"/>
  <c r="J132" i="9" s="1"/>
  <c r="K131" i="9"/>
  <c r="I131" i="9"/>
  <c r="H131" i="9"/>
  <c r="K130" i="9"/>
  <c r="I130" i="9"/>
  <c r="H130" i="9"/>
  <c r="K129" i="9"/>
  <c r="I129" i="9"/>
  <c r="H129" i="9"/>
  <c r="K128" i="9"/>
  <c r="I128" i="9"/>
  <c r="H128" i="9"/>
  <c r="L128" i="9" s="1"/>
  <c r="K127" i="9"/>
  <c r="I127" i="9"/>
  <c r="H127" i="9"/>
  <c r="K126" i="9"/>
  <c r="I126" i="9"/>
  <c r="H126" i="9"/>
  <c r="K125" i="9"/>
  <c r="I125" i="9"/>
  <c r="H125" i="9"/>
  <c r="K124" i="9"/>
  <c r="I124" i="9"/>
  <c r="H124" i="9"/>
  <c r="K123" i="9"/>
  <c r="I123" i="9"/>
  <c r="H123" i="9"/>
  <c r="K122" i="9"/>
  <c r="I122" i="9"/>
  <c r="H122" i="9"/>
  <c r="K121" i="9"/>
  <c r="I121" i="9"/>
  <c r="H121" i="9"/>
  <c r="K120" i="9"/>
  <c r="I120" i="9"/>
  <c r="H120" i="9"/>
  <c r="K119" i="9"/>
  <c r="I119" i="9"/>
  <c r="H119" i="9"/>
  <c r="K118" i="9"/>
  <c r="I118" i="9"/>
  <c r="H118" i="9"/>
  <c r="K117" i="9"/>
  <c r="I117" i="9"/>
  <c r="H117" i="9"/>
  <c r="K116" i="9"/>
  <c r="J116" i="9"/>
  <c r="I116" i="9"/>
  <c r="H116" i="9"/>
  <c r="K115" i="9"/>
  <c r="I115" i="9"/>
  <c r="H115" i="9"/>
  <c r="K114" i="9"/>
  <c r="I114" i="9"/>
  <c r="H114" i="9"/>
  <c r="L114" i="9" s="1"/>
  <c r="K113" i="9"/>
  <c r="I113" i="9"/>
  <c r="H113" i="9"/>
  <c r="K112" i="9"/>
  <c r="I112" i="9"/>
  <c r="H112" i="9"/>
  <c r="K111" i="9"/>
  <c r="I111" i="9"/>
  <c r="H111" i="9"/>
  <c r="K110" i="9"/>
  <c r="I110" i="9"/>
  <c r="H110" i="9"/>
  <c r="L110" i="9" s="1"/>
  <c r="K109" i="9"/>
  <c r="I109" i="9"/>
  <c r="H109" i="9"/>
  <c r="K108" i="9"/>
  <c r="I108" i="9"/>
  <c r="H108" i="9"/>
  <c r="K107" i="9"/>
  <c r="I107" i="9"/>
  <c r="H107" i="9"/>
  <c r="K106" i="9"/>
  <c r="I106" i="9"/>
  <c r="H106" i="9"/>
  <c r="L106" i="9" s="1"/>
  <c r="K105" i="9"/>
  <c r="I105" i="9"/>
  <c r="H105" i="9"/>
  <c r="K104" i="9"/>
  <c r="I104" i="9"/>
  <c r="H104" i="9"/>
  <c r="K103" i="9"/>
  <c r="I103" i="9"/>
  <c r="H103" i="9"/>
  <c r="K102" i="9"/>
  <c r="I102" i="9"/>
  <c r="H102" i="9"/>
  <c r="L102" i="9" s="1"/>
  <c r="K101" i="9"/>
  <c r="I101" i="9"/>
  <c r="H101" i="9"/>
  <c r="K100" i="9"/>
  <c r="I100" i="9"/>
  <c r="H100" i="9"/>
  <c r="K99" i="9"/>
  <c r="I99" i="9"/>
  <c r="H99" i="9"/>
  <c r="K98" i="9"/>
  <c r="I98" i="9"/>
  <c r="H98" i="9"/>
  <c r="L98" i="9" s="1"/>
  <c r="K97" i="9"/>
  <c r="I97" i="9"/>
  <c r="H97" i="9"/>
  <c r="K96" i="9"/>
  <c r="I96" i="9"/>
  <c r="H96" i="9"/>
  <c r="K95" i="9"/>
  <c r="I95" i="9"/>
  <c r="H95" i="9"/>
  <c r="K94" i="9"/>
  <c r="I94" i="9"/>
  <c r="H94" i="9"/>
  <c r="L94" i="9" s="1"/>
  <c r="K93" i="9"/>
  <c r="I93" i="9"/>
  <c r="H93" i="9"/>
  <c r="K92" i="9"/>
  <c r="I92" i="9"/>
  <c r="H92" i="9"/>
  <c r="K91" i="9"/>
  <c r="I91" i="9"/>
  <c r="H91" i="9"/>
  <c r="K90" i="9"/>
  <c r="I90" i="9"/>
  <c r="H90" i="9"/>
  <c r="L90" i="9" s="1"/>
  <c r="K89" i="9"/>
  <c r="I89" i="9"/>
  <c r="H89" i="9"/>
  <c r="K88" i="9"/>
  <c r="I88" i="9"/>
  <c r="H88" i="9"/>
  <c r="K87" i="9"/>
  <c r="I87" i="9"/>
  <c r="H87" i="9"/>
  <c r="K86" i="9"/>
  <c r="I86" i="9"/>
  <c r="H86" i="9"/>
  <c r="L86" i="9" s="1"/>
  <c r="K85" i="9"/>
  <c r="I85" i="9"/>
  <c r="H85" i="9"/>
  <c r="K84" i="9"/>
  <c r="I84" i="9"/>
  <c r="H84" i="9"/>
  <c r="K83" i="9"/>
  <c r="I83" i="9"/>
  <c r="H83" i="9"/>
  <c r="K82" i="9"/>
  <c r="I82" i="9"/>
  <c r="H82" i="9"/>
  <c r="L82" i="9" s="1"/>
  <c r="K81" i="9"/>
  <c r="I81" i="9"/>
  <c r="H81" i="9"/>
  <c r="K80" i="9"/>
  <c r="I80" i="9"/>
  <c r="H80" i="9"/>
  <c r="K79" i="9"/>
  <c r="I79" i="9"/>
  <c r="H79" i="9"/>
  <c r="K78" i="9"/>
  <c r="I78" i="9"/>
  <c r="H78" i="9"/>
  <c r="L78" i="9" s="1"/>
  <c r="K77" i="9"/>
  <c r="I77" i="9"/>
  <c r="H77" i="9"/>
  <c r="K76" i="9"/>
  <c r="I76" i="9"/>
  <c r="H76" i="9"/>
  <c r="K75" i="9"/>
  <c r="I75" i="9"/>
  <c r="H75" i="9"/>
  <c r="K74" i="9"/>
  <c r="I74" i="9"/>
  <c r="H74" i="9"/>
  <c r="K73" i="9"/>
  <c r="I73" i="9"/>
  <c r="H73" i="9"/>
  <c r="K72" i="9"/>
  <c r="I72" i="9"/>
  <c r="H72" i="9"/>
  <c r="K71" i="9"/>
  <c r="I71" i="9"/>
  <c r="H71" i="9"/>
  <c r="K70" i="9"/>
  <c r="I70" i="9"/>
  <c r="H70" i="9"/>
  <c r="K69" i="9"/>
  <c r="I69" i="9"/>
  <c r="H69" i="9"/>
  <c r="K68" i="9"/>
  <c r="I68" i="9"/>
  <c r="H68" i="9"/>
  <c r="K67" i="9"/>
  <c r="I67" i="9"/>
  <c r="H67" i="9"/>
  <c r="K66" i="9"/>
  <c r="I66" i="9"/>
  <c r="H66" i="9"/>
  <c r="K65" i="9"/>
  <c r="I65" i="9"/>
  <c r="H65" i="9"/>
  <c r="K64" i="9"/>
  <c r="I64" i="9"/>
  <c r="H64" i="9"/>
  <c r="K63" i="9"/>
  <c r="I63" i="9"/>
  <c r="H63" i="9"/>
  <c r="K62" i="9"/>
  <c r="I62" i="9"/>
  <c r="H62" i="9"/>
  <c r="K61" i="9"/>
  <c r="I61" i="9"/>
  <c r="H61" i="9"/>
  <c r="K60" i="9"/>
  <c r="I60" i="9"/>
  <c r="H60" i="9"/>
  <c r="K59" i="9"/>
  <c r="I59" i="9"/>
  <c r="H59" i="9"/>
  <c r="K58" i="9"/>
  <c r="I58" i="9"/>
  <c r="H58" i="9"/>
  <c r="K57" i="9"/>
  <c r="I57" i="9"/>
  <c r="H57" i="9"/>
  <c r="K56" i="9"/>
  <c r="I56" i="9"/>
  <c r="H56" i="9"/>
  <c r="J52" i="9" s="1"/>
  <c r="K55" i="9"/>
  <c r="I55" i="9"/>
  <c r="H55" i="9"/>
  <c r="K54" i="9"/>
  <c r="I54" i="9"/>
  <c r="H54" i="9"/>
  <c r="K53" i="9"/>
  <c r="I53" i="9"/>
  <c r="H53" i="9"/>
  <c r="K52" i="9"/>
  <c r="I52" i="9"/>
  <c r="H52" i="9"/>
  <c r="K51" i="9"/>
  <c r="I51" i="9"/>
  <c r="H51" i="9"/>
  <c r="K50" i="9"/>
  <c r="I50" i="9"/>
  <c r="H50" i="9"/>
  <c r="K49" i="9"/>
  <c r="I49" i="9"/>
  <c r="H49" i="9"/>
  <c r="K48" i="9"/>
  <c r="I48" i="9"/>
  <c r="H48" i="9"/>
  <c r="K47" i="9"/>
  <c r="I47" i="9"/>
  <c r="H47" i="9"/>
  <c r="K46" i="9"/>
  <c r="I46" i="9"/>
  <c r="H46" i="9"/>
  <c r="K45" i="9"/>
  <c r="I45" i="9"/>
  <c r="H45" i="9"/>
  <c r="K44" i="9"/>
  <c r="I44" i="9"/>
  <c r="H44" i="9"/>
  <c r="K43" i="9"/>
  <c r="I43" i="9"/>
  <c r="H43" i="9"/>
  <c r="L43" i="9" s="1"/>
  <c r="K42" i="9"/>
  <c r="I42" i="9"/>
  <c r="H42" i="9"/>
  <c r="K41" i="9"/>
  <c r="I41" i="9"/>
  <c r="H41" i="9"/>
  <c r="K40" i="9"/>
  <c r="I40" i="9"/>
  <c r="H40" i="9"/>
  <c r="K39" i="9"/>
  <c r="I39" i="9"/>
  <c r="H39" i="9"/>
  <c r="L39" i="9" s="1"/>
  <c r="K38" i="9"/>
  <c r="I38" i="9"/>
  <c r="H38" i="9"/>
  <c r="K37" i="9"/>
  <c r="I37" i="9"/>
  <c r="H37" i="9"/>
  <c r="K36" i="9"/>
  <c r="J36" i="9"/>
  <c r="I36" i="9"/>
  <c r="H36" i="9"/>
  <c r="K35" i="9"/>
  <c r="I35" i="9"/>
  <c r="H35" i="9"/>
  <c r="K34" i="9"/>
  <c r="I34" i="9"/>
  <c r="H34" i="9"/>
  <c r="K33" i="9"/>
  <c r="I33" i="9"/>
  <c r="H33" i="9"/>
  <c r="K32" i="9"/>
  <c r="I32" i="9"/>
  <c r="H32" i="9"/>
  <c r="K31" i="9"/>
  <c r="I31" i="9"/>
  <c r="H31" i="9"/>
  <c r="K30" i="9"/>
  <c r="I30" i="9"/>
  <c r="H30" i="9"/>
  <c r="K29" i="9"/>
  <c r="I29" i="9"/>
  <c r="H29" i="9"/>
  <c r="K28" i="9"/>
  <c r="I28" i="9"/>
  <c r="H28" i="9"/>
  <c r="K27" i="9"/>
  <c r="I27" i="9"/>
  <c r="H27" i="9"/>
  <c r="K26" i="9"/>
  <c r="I26" i="9"/>
  <c r="H26" i="9"/>
  <c r="K25" i="9"/>
  <c r="I25" i="9"/>
  <c r="H25" i="9"/>
  <c r="K24" i="9"/>
  <c r="I24" i="9"/>
  <c r="H24" i="9"/>
  <c r="K23" i="9"/>
  <c r="I23" i="9"/>
  <c r="H23" i="9"/>
  <c r="K22" i="9"/>
  <c r="I22" i="9"/>
  <c r="H22" i="9"/>
  <c r="K21" i="9"/>
  <c r="I21" i="9"/>
  <c r="H21" i="9"/>
  <c r="K20" i="9"/>
  <c r="I20" i="9"/>
  <c r="H20" i="9"/>
  <c r="K19" i="9"/>
  <c r="I19" i="9"/>
  <c r="H19" i="9"/>
  <c r="K18" i="9"/>
  <c r="I18" i="9"/>
  <c r="H18" i="9"/>
  <c r="K17" i="9"/>
  <c r="I17" i="9"/>
  <c r="H17" i="9"/>
  <c r="K16" i="9"/>
  <c r="I16" i="9"/>
  <c r="H16" i="9"/>
  <c r="K15" i="9"/>
  <c r="I15" i="9"/>
  <c r="H15" i="9"/>
  <c r="K14" i="9"/>
  <c r="I14" i="9"/>
  <c r="H14" i="9"/>
  <c r="K13" i="9"/>
  <c r="I13" i="9"/>
  <c r="H13" i="9"/>
  <c r="K12" i="9"/>
  <c r="I12" i="9"/>
  <c r="H12" i="9"/>
  <c r="K11" i="9"/>
  <c r="I11" i="9"/>
  <c r="H11" i="9"/>
  <c r="K10" i="9"/>
  <c r="I10" i="9"/>
  <c r="H10" i="9"/>
  <c r="N4" i="9"/>
  <c r="M4" i="9"/>
  <c r="N3" i="9"/>
  <c r="I8" i="2" s="1"/>
  <c r="M3" i="9"/>
  <c r="H1" i="2"/>
  <c r="H248" i="8"/>
  <c r="O248" i="8" s="1"/>
  <c r="H247" i="8"/>
  <c r="H246" i="8"/>
  <c r="H245" i="8"/>
  <c r="H244" i="8"/>
  <c r="H243" i="8"/>
  <c r="H242" i="8"/>
  <c r="H241" i="8"/>
  <c r="H240" i="8"/>
  <c r="H239" i="8"/>
  <c r="I238" i="8"/>
  <c r="H238" i="8"/>
  <c r="I237" i="8"/>
  <c r="H237" i="8"/>
  <c r="I236" i="8"/>
  <c r="H236" i="8"/>
  <c r="I235" i="8"/>
  <c r="H235" i="8"/>
  <c r="I234" i="8"/>
  <c r="H234" i="8"/>
  <c r="I233" i="8"/>
  <c r="H233" i="8"/>
  <c r="I232" i="8"/>
  <c r="H232" i="8"/>
  <c r="I231" i="8"/>
  <c r="H231" i="8"/>
  <c r="I230" i="8"/>
  <c r="H230" i="8"/>
  <c r="I229" i="8"/>
  <c r="H229" i="8"/>
  <c r="I228" i="8"/>
  <c r="H228" i="8"/>
  <c r="I227" i="8"/>
  <c r="H227" i="8"/>
  <c r="K226" i="8"/>
  <c r="I226" i="8"/>
  <c r="H226" i="8"/>
  <c r="K225" i="8"/>
  <c r="I225" i="8"/>
  <c r="H225" i="8"/>
  <c r="K224" i="8"/>
  <c r="I224" i="8"/>
  <c r="H224" i="8"/>
  <c r="K223" i="8"/>
  <c r="I223" i="8"/>
  <c r="H223" i="8"/>
  <c r="K222" i="8"/>
  <c r="I222" i="8"/>
  <c r="H222" i="8"/>
  <c r="K221" i="8"/>
  <c r="I221" i="8"/>
  <c r="H221" i="8"/>
  <c r="K220" i="8"/>
  <c r="I220" i="8"/>
  <c r="H220" i="8"/>
  <c r="K219" i="8"/>
  <c r="I219" i="8"/>
  <c r="H219" i="8"/>
  <c r="K218" i="8"/>
  <c r="I218" i="8"/>
  <c r="H218" i="8"/>
  <c r="K217" i="8"/>
  <c r="I217" i="8"/>
  <c r="H217" i="8"/>
  <c r="K216" i="8"/>
  <c r="I216" i="8"/>
  <c r="H216" i="8"/>
  <c r="K215" i="8"/>
  <c r="I215" i="8"/>
  <c r="H215" i="8"/>
  <c r="K214" i="8"/>
  <c r="I214" i="8"/>
  <c r="H214" i="8"/>
  <c r="K213" i="8"/>
  <c r="I213" i="8"/>
  <c r="H213" i="8"/>
  <c r="K212" i="8"/>
  <c r="I212" i="8"/>
  <c r="H212" i="8"/>
  <c r="K211" i="8"/>
  <c r="I211" i="8"/>
  <c r="H211" i="8"/>
  <c r="K210" i="8"/>
  <c r="I210" i="8"/>
  <c r="H210" i="8"/>
  <c r="K209" i="8"/>
  <c r="I209" i="8"/>
  <c r="H209" i="8"/>
  <c r="K208" i="8"/>
  <c r="I208" i="8"/>
  <c r="H208" i="8"/>
  <c r="K207" i="8"/>
  <c r="I207" i="8"/>
  <c r="H207" i="8"/>
  <c r="K206" i="8"/>
  <c r="I206" i="8"/>
  <c r="H206" i="8"/>
  <c r="K205" i="8"/>
  <c r="I205" i="8"/>
  <c r="H205" i="8"/>
  <c r="K204" i="8"/>
  <c r="I204" i="8"/>
  <c r="H204" i="8"/>
  <c r="K203" i="8"/>
  <c r="I203" i="8"/>
  <c r="H203" i="8"/>
  <c r="K202" i="8"/>
  <c r="I202" i="8"/>
  <c r="H202" i="8"/>
  <c r="K201" i="8"/>
  <c r="I201" i="8"/>
  <c r="H201" i="8"/>
  <c r="K200" i="8"/>
  <c r="I200" i="8"/>
  <c r="H200" i="8"/>
  <c r="K199" i="8"/>
  <c r="I199" i="8"/>
  <c r="H199" i="8"/>
  <c r="K198" i="8"/>
  <c r="I198" i="8"/>
  <c r="H198" i="8"/>
  <c r="K197" i="8"/>
  <c r="I197" i="8"/>
  <c r="H197" i="8"/>
  <c r="K196" i="8"/>
  <c r="I196" i="8"/>
  <c r="H196" i="8"/>
  <c r="K195" i="8"/>
  <c r="I195" i="8"/>
  <c r="H195" i="8"/>
  <c r="K194" i="8"/>
  <c r="I194" i="8"/>
  <c r="H194" i="8"/>
  <c r="K193" i="8"/>
  <c r="I193" i="8"/>
  <c r="H193" i="8"/>
  <c r="K192" i="8"/>
  <c r="I192" i="8"/>
  <c r="H192" i="8"/>
  <c r="K191" i="8"/>
  <c r="I191" i="8"/>
  <c r="H191" i="8"/>
  <c r="K190" i="8"/>
  <c r="I190" i="8"/>
  <c r="H190" i="8"/>
  <c r="K189" i="8"/>
  <c r="I189" i="8"/>
  <c r="H189" i="8"/>
  <c r="K188" i="8"/>
  <c r="I188" i="8"/>
  <c r="H188" i="8"/>
  <c r="K187" i="8"/>
  <c r="I187" i="8"/>
  <c r="H187" i="8"/>
  <c r="K186" i="8"/>
  <c r="I186" i="8"/>
  <c r="H186" i="8"/>
  <c r="K185" i="8"/>
  <c r="I185" i="8"/>
  <c r="H185" i="8"/>
  <c r="K184" i="8"/>
  <c r="I184" i="8"/>
  <c r="H184" i="8"/>
  <c r="K183" i="8"/>
  <c r="I183" i="8"/>
  <c r="H183" i="8"/>
  <c r="K182" i="8"/>
  <c r="I182" i="8"/>
  <c r="H182" i="8"/>
  <c r="K181" i="8"/>
  <c r="I181" i="8"/>
  <c r="H181" i="8"/>
  <c r="K180" i="8"/>
  <c r="I180" i="8"/>
  <c r="H180" i="8"/>
  <c r="K179" i="8"/>
  <c r="I179" i="8"/>
  <c r="H179" i="8"/>
  <c r="K178" i="8"/>
  <c r="I178" i="8"/>
  <c r="H178" i="8"/>
  <c r="K177" i="8"/>
  <c r="I177" i="8"/>
  <c r="H177" i="8"/>
  <c r="K176" i="8"/>
  <c r="I176" i="8"/>
  <c r="H176" i="8"/>
  <c r="K175" i="8"/>
  <c r="I175" i="8"/>
  <c r="H175" i="8"/>
  <c r="K174" i="8"/>
  <c r="I174" i="8"/>
  <c r="H174" i="8"/>
  <c r="K173" i="8"/>
  <c r="I173" i="8"/>
  <c r="H173" i="8"/>
  <c r="K172" i="8"/>
  <c r="I172" i="8"/>
  <c r="H172" i="8"/>
  <c r="K171" i="8"/>
  <c r="I171" i="8"/>
  <c r="H171" i="8"/>
  <c r="K170" i="8"/>
  <c r="I170" i="8"/>
  <c r="H170" i="8"/>
  <c r="K169" i="8"/>
  <c r="I169" i="8"/>
  <c r="H169" i="8"/>
  <c r="K168" i="8"/>
  <c r="I168" i="8"/>
  <c r="H168" i="8"/>
  <c r="K167" i="8"/>
  <c r="I167" i="8"/>
  <c r="H167" i="8"/>
  <c r="K166" i="8"/>
  <c r="I166" i="8"/>
  <c r="H166" i="8"/>
  <c r="K165" i="8"/>
  <c r="I165" i="8"/>
  <c r="H165" i="8"/>
  <c r="K164" i="8"/>
  <c r="I164" i="8"/>
  <c r="H164" i="8"/>
  <c r="K163" i="8"/>
  <c r="I163" i="8"/>
  <c r="H163" i="8"/>
  <c r="K162" i="8"/>
  <c r="I162" i="8"/>
  <c r="H162" i="8"/>
  <c r="K161" i="8"/>
  <c r="I161" i="8"/>
  <c r="H161" i="8"/>
  <c r="K160" i="8"/>
  <c r="I160" i="8"/>
  <c r="H160" i="8"/>
  <c r="K159" i="8"/>
  <c r="I159" i="8"/>
  <c r="H159" i="8"/>
  <c r="K158" i="8"/>
  <c r="I158" i="8"/>
  <c r="H158" i="8"/>
  <c r="K157" i="8"/>
  <c r="I157" i="8"/>
  <c r="H157" i="8"/>
  <c r="K156" i="8"/>
  <c r="I156" i="8"/>
  <c r="H156" i="8"/>
  <c r="K155" i="8"/>
  <c r="I155" i="8"/>
  <c r="H155" i="8"/>
  <c r="K154" i="8"/>
  <c r="I154" i="8"/>
  <c r="H154" i="8"/>
  <c r="K153" i="8"/>
  <c r="I153" i="8"/>
  <c r="H153" i="8"/>
  <c r="K152" i="8"/>
  <c r="I152" i="8"/>
  <c r="H152" i="8"/>
  <c r="K151" i="8"/>
  <c r="I151" i="8"/>
  <c r="H151" i="8"/>
  <c r="K150" i="8"/>
  <c r="I150" i="8"/>
  <c r="H150" i="8"/>
  <c r="K149" i="8"/>
  <c r="I149" i="8"/>
  <c r="H149" i="8"/>
  <c r="K148" i="8"/>
  <c r="I148" i="8"/>
  <c r="H148" i="8"/>
  <c r="K147" i="8"/>
  <c r="I147" i="8"/>
  <c r="H147" i="8"/>
  <c r="K146" i="8"/>
  <c r="I146" i="8"/>
  <c r="H146" i="8"/>
  <c r="K145" i="8"/>
  <c r="I145" i="8"/>
  <c r="H145" i="8"/>
  <c r="K144" i="8"/>
  <c r="I144" i="8"/>
  <c r="H144" i="8"/>
  <c r="K143" i="8"/>
  <c r="I143" i="8"/>
  <c r="H143" i="8"/>
  <c r="K142" i="8"/>
  <c r="I142" i="8"/>
  <c r="H142" i="8"/>
  <c r="K141" i="8"/>
  <c r="I141" i="8"/>
  <c r="H141" i="8"/>
  <c r="K140" i="8"/>
  <c r="I140" i="8"/>
  <c r="H140" i="8"/>
  <c r="K139" i="8"/>
  <c r="I139" i="8"/>
  <c r="H139" i="8"/>
  <c r="K138" i="8"/>
  <c r="I138" i="8"/>
  <c r="H138" i="8"/>
  <c r="K137" i="8"/>
  <c r="I137" i="8"/>
  <c r="H137" i="8"/>
  <c r="K136" i="8"/>
  <c r="I136" i="8"/>
  <c r="H136" i="8"/>
  <c r="K135" i="8"/>
  <c r="I135" i="8"/>
  <c r="H135" i="8"/>
  <c r="K134" i="8"/>
  <c r="I134" i="8"/>
  <c r="H134" i="8"/>
  <c r="K133" i="8"/>
  <c r="I133" i="8"/>
  <c r="H133" i="8"/>
  <c r="K132" i="8"/>
  <c r="I132" i="8"/>
  <c r="H132" i="8"/>
  <c r="K131" i="8"/>
  <c r="I131" i="8"/>
  <c r="H131" i="8"/>
  <c r="K130" i="8"/>
  <c r="I130" i="8"/>
  <c r="H130" i="8"/>
  <c r="K129" i="8"/>
  <c r="I129" i="8"/>
  <c r="H129" i="8"/>
  <c r="K128" i="8"/>
  <c r="I128" i="8"/>
  <c r="H128" i="8"/>
  <c r="K127" i="8"/>
  <c r="I127" i="8"/>
  <c r="H127" i="8"/>
  <c r="K126" i="8"/>
  <c r="I126" i="8"/>
  <c r="H126" i="8"/>
  <c r="K125" i="8"/>
  <c r="I125" i="8"/>
  <c r="H125" i="8"/>
  <c r="K124" i="8"/>
  <c r="I124" i="8"/>
  <c r="H124" i="8"/>
  <c r="K123" i="8"/>
  <c r="I123" i="8"/>
  <c r="H123" i="8"/>
  <c r="K122" i="8"/>
  <c r="I122" i="8"/>
  <c r="H122" i="8"/>
  <c r="K121" i="8"/>
  <c r="I121" i="8"/>
  <c r="H121" i="8"/>
  <c r="K120" i="8"/>
  <c r="I120" i="8"/>
  <c r="H120" i="8"/>
  <c r="K119" i="8"/>
  <c r="I119" i="8"/>
  <c r="H119" i="8"/>
  <c r="K118" i="8"/>
  <c r="I118" i="8"/>
  <c r="H118" i="8"/>
  <c r="K117" i="8"/>
  <c r="I117" i="8"/>
  <c r="H117" i="8"/>
  <c r="K116" i="8"/>
  <c r="I116" i="8"/>
  <c r="H116" i="8"/>
  <c r="K115" i="8"/>
  <c r="I115" i="8"/>
  <c r="H115" i="8"/>
  <c r="K114" i="8"/>
  <c r="I114" i="8"/>
  <c r="H114" i="8"/>
  <c r="K113" i="8"/>
  <c r="I113" i="8"/>
  <c r="H113" i="8"/>
  <c r="K112" i="8"/>
  <c r="I112" i="8"/>
  <c r="H112" i="8"/>
  <c r="K111" i="8"/>
  <c r="I111" i="8"/>
  <c r="H111" i="8"/>
  <c r="K110" i="8"/>
  <c r="I110" i="8"/>
  <c r="H110" i="8"/>
  <c r="K109" i="8"/>
  <c r="I109" i="8"/>
  <c r="H109" i="8"/>
  <c r="K108" i="8"/>
  <c r="I108" i="8"/>
  <c r="H108" i="8"/>
  <c r="K107" i="8"/>
  <c r="I107" i="8"/>
  <c r="H107" i="8"/>
  <c r="K106" i="8"/>
  <c r="I106" i="8"/>
  <c r="H106" i="8"/>
  <c r="K105" i="8"/>
  <c r="I105" i="8"/>
  <c r="H105" i="8"/>
  <c r="K104" i="8"/>
  <c r="I104" i="8"/>
  <c r="H104" i="8"/>
  <c r="K103" i="8"/>
  <c r="I103" i="8"/>
  <c r="H103" i="8"/>
  <c r="K102" i="8"/>
  <c r="I102" i="8"/>
  <c r="H102" i="8"/>
  <c r="K101" i="8"/>
  <c r="I101" i="8"/>
  <c r="H101" i="8"/>
  <c r="K100" i="8"/>
  <c r="I100" i="8"/>
  <c r="H100" i="8"/>
  <c r="K99" i="8"/>
  <c r="I99" i="8"/>
  <c r="H99" i="8"/>
  <c r="K98" i="8"/>
  <c r="I98" i="8"/>
  <c r="H98" i="8"/>
  <c r="K97" i="8"/>
  <c r="I97" i="8"/>
  <c r="H97" i="8"/>
  <c r="J97" i="8" s="1"/>
  <c r="K96" i="8"/>
  <c r="I96" i="8"/>
  <c r="H96" i="8"/>
  <c r="K95" i="8"/>
  <c r="I95" i="8"/>
  <c r="H95" i="8"/>
  <c r="K94" i="8"/>
  <c r="I94" i="8"/>
  <c r="H94" i="8"/>
  <c r="K93" i="8"/>
  <c r="I93" i="8"/>
  <c r="H93" i="8"/>
  <c r="K92" i="8"/>
  <c r="I92" i="8"/>
  <c r="H92" i="8"/>
  <c r="K91" i="8"/>
  <c r="I91" i="8"/>
  <c r="H91" i="8"/>
  <c r="K90" i="8"/>
  <c r="I90" i="8"/>
  <c r="H90" i="8"/>
  <c r="K89" i="8"/>
  <c r="I89" i="8"/>
  <c r="H89" i="8"/>
  <c r="K88" i="8"/>
  <c r="I88" i="8"/>
  <c r="H88" i="8"/>
  <c r="K87" i="8"/>
  <c r="I87" i="8"/>
  <c r="H87" i="8"/>
  <c r="K86" i="8"/>
  <c r="I86" i="8"/>
  <c r="H86" i="8"/>
  <c r="K85" i="8"/>
  <c r="I85" i="8"/>
  <c r="H85" i="8"/>
  <c r="J85" i="8" s="1"/>
  <c r="K84" i="8"/>
  <c r="I84" i="8"/>
  <c r="H84" i="8"/>
  <c r="K83" i="8"/>
  <c r="I83" i="8"/>
  <c r="H83" i="8"/>
  <c r="K82" i="8"/>
  <c r="I82" i="8"/>
  <c r="H82" i="8"/>
  <c r="K81" i="8"/>
  <c r="I81" i="8"/>
  <c r="H81" i="8"/>
  <c r="L81" i="8" s="1"/>
  <c r="K80" i="8"/>
  <c r="I80" i="8"/>
  <c r="H80" i="8"/>
  <c r="K79" i="8"/>
  <c r="I79" i="8"/>
  <c r="H79" i="8"/>
  <c r="K78" i="8"/>
  <c r="I78" i="8"/>
  <c r="H78" i="8"/>
  <c r="K77" i="8"/>
  <c r="I77" i="8"/>
  <c r="H77" i="8"/>
  <c r="J77" i="8" s="1"/>
  <c r="K76" i="8"/>
  <c r="I76" i="8"/>
  <c r="H76" i="8"/>
  <c r="K75" i="8"/>
  <c r="I75" i="8"/>
  <c r="H75" i="8"/>
  <c r="K74" i="8"/>
  <c r="I74" i="8"/>
  <c r="H74" i="8"/>
  <c r="K73" i="8"/>
  <c r="I73" i="8"/>
  <c r="H73" i="8"/>
  <c r="K72" i="8"/>
  <c r="I72" i="8"/>
  <c r="H72" i="8"/>
  <c r="K71" i="8"/>
  <c r="I71" i="8"/>
  <c r="H71" i="8"/>
  <c r="K70" i="8"/>
  <c r="I70" i="8"/>
  <c r="H70" i="8"/>
  <c r="K69" i="8"/>
  <c r="I69" i="8"/>
  <c r="H69" i="8"/>
  <c r="K68" i="8"/>
  <c r="I68" i="8"/>
  <c r="H68" i="8"/>
  <c r="K67" i="8"/>
  <c r="I67" i="8"/>
  <c r="H67" i="8"/>
  <c r="K66" i="8"/>
  <c r="I66" i="8"/>
  <c r="H66" i="8"/>
  <c r="K65" i="8"/>
  <c r="I65" i="8"/>
  <c r="H65" i="8"/>
  <c r="K64" i="8"/>
  <c r="I64" i="8"/>
  <c r="H64" i="8"/>
  <c r="K63" i="8"/>
  <c r="I63" i="8"/>
  <c r="H63" i="8"/>
  <c r="K62" i="8"/>
  <c r="I62" i="8"/>
  <c r="H62" i="8"/>
  <c r="K61" i="8"/>
  <c r="I61" i="8"/>
  <c r="H61" i="8"/>
  <c r="L58" i="8" s="1"/>
  <c r="K60" i="8"/>
  <c r="I60" i="8"/>
  <c r="H60" i="8"/>
  <c r="K59" i="8"/>
  <c r="I59" i="8"/>
  <c r="H59" i="8"/>
  <c r="K58" i="8"/>
  <c r="I58" i="8"/>
  <c r="H58" i="8"/>
  <c r="K57" i="8"/>
  <c r="I57" i="8"/>
  <c r="H57" i="8"/>
  <c r="K56" i="8"/>
  <c r="I56" i="8"/>
  <c r="H56" i="8"/>
  <c r="K55" i="8"/>
  <c r="I55" i="8"/>
  <c r="H55" i="8"/>
  <c r="K54" i="8"/>
  <c r="I54" i="8"/>
  <c r="H54" i="8"/>
  <c r="K53" i="8"/>
  <c r="I53" i="8"/>
  <c r="H53" i="8"/>
  <c r="K52" i="8"/>
  <c r="I52" i="8"/>
  <c r="H52" i="8"/>
  <c r="K51" i="8"/>
  <c r="I51" i="8"/>
  <c r="H51" i="8"/>
  <c r="K50" i="8"/>
  <c r="I50" i="8"/>
  <c r="H50" i="8"/>
  <c r="K49" i="8"/>
  <c r="I49" i="8"/>
  <c r="H49" i="8"/>
  <c r="K48" i="8"/>
  <c r="I48" i="8"/>
  <c r="H48" i="8"/>
  <c r="K47" i="8"/>
  <c r="I47" i="8"/>
  <c r="H47" i="8"/>
  <c r="K46" i="8"/>
  <c r="I46" i="8"/>
  <c r="H46" i="8"/>
  <c r="K45" i="8"/>
  <c r="I45" i="8"/>
  <c r="H45" i="8"/>
  <c r="K44" i="8"/>
  <c r="I44" i="8"/>
  <c r="H44" i="8"/>
  <c r="K43" i="8"/>
  <c r="I43" i="8"/>
  <c r="H43" i="8"/>
  <c r="K42" i="8"/>
  <c r="I42" i="8"/>
  <c r="H42" i="8"/>
  <c r="K41" i="8"/>
  <c r="I41" i="8"/>
  <c r="H41" i="8"/>
  <c r="K40" i="8"/>
  <c r="I40" i="8"/>
  <c r="H40" i="8"/>
  <c r="K39" i="8"/>
  <c r="I39" i="8"/>
  <c r="H39" i="8"/>
  <c r="K38" i="8"/>
  <c r="I38" i="8"/>
  <c r="H38" i="8"/>
  <c r="K37" i="8"/>
  <c r="I37" i="8"/>
  <c r="H37" i="8"/>
  <c r="K36" i="8"/>
  <c r="I36" i="8"/>
  <c r="H36" i="8"/>
  <c r="K35" i="8"/>
  <c r="I35" i="8"/>
  <c r="H35" i="8"/>
  <c r="K34" i="8"/>
  <c r="I34" i="8"/>
  <c r="H34" i="8"/>
  <c r="K33" i="8"/>
  <c r="I33" i="8"/>
  <c r="H33" i="8"/>
  <c r="K32" i="8"/>
  <c r="I32" i="8"/>
  <c r="H32" i="8"/>
  <c r="K31" i="8"/>
  <c r="I31" i="8"/>
  <c r="H31" i="8"/>
  <c r="K30" i="8"/>
  <c r="I30" i="8"/>
  <c r="H30" i="8"/>
  <c r="K29" i="8"/>
  <c r="I29" i="8"/>
  <c r="H29" i="8"/>
  <c r="K28" i="8"/>
  <c r="I28" i="8"/>
  <c r="H28" i="8"/>
  <c r="K27" i="8"/>
  <c r="I27" i="8"/>
  <c r="H27" i="8"/>
  <c r="K26" i="8"/>
  <c r="I26" i="8"/>
  <c r="H26" i="8"/>
  <c r="K25" i="8"/>
  <c r="I25" i="8"/>
  <c r="H25" i="8"/>
  <c r="K24" i="8"/>
  <c r="I24" i="8"/>
  <c r="H24" i="8"/>
  <c r="K23" i="8"/>
  <c r="I23" i="8"/>
  <c r="H23" i="8"/>
  <c r="K22" i="8"/>
  <c r="I22" i="8"/>
  <c r="H22" i="8"/>
  <c r="K21" i="8"/>
  <c r="I21" i="8"/>
  <c r="H21" i="8"/>
  <c r="K20" i="8"/>
  <c r="I20" i="8"/>
  <c r="H20" i="8"/>
  <c r="K19" i="8"/>
  <c r="I19" i="8"/>
  <c r="H19" i="8"/>
  <c r="K18" i="8"/>
  <c r="I18" i="8"/>
  <c r="H18" i="8"/>
  <c r="K17" i="8"/>
  <c r="I17" i="8"/>
  <c r="H17" i="8"/>
  <c r="K16" i="8"/>
  <c r="I16" i="8"/>
  <c r="H16" i="8"/>
  <c r="K15" i="8"/>
  <c r="I15" i="8"/>
  <c r="H15" i="8"/>
  <c r="K14" i="8"/>
  <c r="I14" i="8"/>
  <c r="H14" i="8"/>
  <c r="K13" i="8"/>
  <c r="I13" i="8"/>
  <c r="H13" i="8"/>
  <c r="K12" i="8"/>
  <c r="I12" i="8"/>
  <c r="H12" i="8"/>
  <c r="K11" i="8"/>
  <c r="I11" i="8"/>
  <c r="H11" i="8"/>
  <c r="K10" i="8"/>
  <c r="I10" i="8"/>
  <c r="H10" i="8"/>
  <c r="N4" i="8"/>
  <c r="M4" i="8"/>
  <c r="N3" i="8"/>
  <c r="H8" i="2" s="1"/>
  <c r="M3" i="8"/>
  <c r="H7" i="2" s="1"/>
  <c r="G8" i="2"/>
  <c r="G1" i="2"/>
  <c r="H248" i="7"/>
  <c r="O248" i="7" s="1"/>
  <c r="H247" i="7"/>
  <c r="H246" i="7"/>
  <c r="H245" i="7"/>
  <c r="H244" i="7"/>
  <c r="H243" i="7"/>
  <c r="H242" i="7"/>
  <c r="H241" i="7"/>
  <c r="H240" i="7"/>
  <c r="H239" i="7"/>
  <c r="I238" i="7"/>
  <c r="H238" i="7"/>
  <c r="I237" i="7"/>
  <c r="H237" i="7"/>
  <c r="I236" i="7"/>
  <c r="H236" i="7"/>
  <c r="I235" i="7"/>
  <c r="H235" i="7"/>
  <c r="I234" i="7"/>
  <c r="H234" i="7"/>
  <c r="I233" i="7"/>
  <c r="H233" i="7"/>
  <c r="I232" i="7"/>
  <c r="H232" i="7"/>
  <c r="I231" i="7"/>
  <c r="H231" i="7"/>
  <c r="I230" i="7"/>
  <c r="H230" i="7"/>
  <c r="I229" i="7"/>
  <c r="H229" i="7"/>
  <c r="I228" i="7"/>
  <c r="H228" i="7"/>
  <c r="I227" i="7"/>
  <c r="H227" i="7"/>
  <c r="K226" i="7"/>
  <c r="I226" i="7"/>
  <c r="H226" i="7"/>
  <c r="K225" i="7"/>
  <c r="I225" i="7"/>
  <c r="H225" i="7"/>
  <c r="K224" i="7"/>
  <c r="I224" i="7"/>
  <c r="H224" i="7"/>
  <c r="K223" i="7"/>
  <c r="I223" i="7"/>
  <c r="H223" i="7"/>
  <c r="K222" i="7"/>
  <c r="I222" i="7"/>
  <c r="H222" i="7"/>
  <c r="K221" i="7"/>
  <c r="I221" i="7"/>
  <c r="H221" i="7"/>
  <c r="K220" i="7"/>
  <c r="I220" i="7"/>
  <c r="H220" i="7"/>
  <c r="K219" i="7"/>
  <c r="I219" i="7"/>
  <c r="H219" i="7"/>
  <c r="K218" i="7"/>
  <c r="I218" i="7"/>
  <c r="H218" i="7"/>
  <c r="K217" i="7"/>
  <c r="I217" i="7"/>
  <c r="H217" i="7"/>
  <c r="K216" i="7"/>
  <c r="I216" i="7"/>
  <c r="H216" i="7"/>
  <c r="K215" i="7"/>
  <c r="I215" i="7"/>
  <c r="H215" i="7"/>
  <c r="K214" i="7"/>
  <c r="I214" i="7"/>
  <c r="H214" i="7"/>
  <c r="K213" i="7"/>
  <c r="I213" i="7"/>
  <c r="H213" i="7"/>
  <c r="J213" i="7" s="1"/>
  <c r="K212" i="7"/>
  <c r="I212" i="7"/>
  <c r="H212" i="7"/>
  <c r="K211" i="7"/>
  <c r="I211" i="7"/>
  <c r="H211" i="7"/>
  <c r="K210" i="7"/>
  <c r="I210" i="7"/>
  <c r="H210" i="7"/>
  <c r="K209" i="7"/>
  <c r="J209" i="7"/>
  <c r="I209" i="7"/>
  <c r="H209" i="7"/>
  <c r="K208" i="7"/>
  <c r="I208" i="7"/>
  <c r="H208" i="7"/>
  <c r="K207" i="7"/>
  <c r="I207" i="7"/>
  <c r="H207" i="7"/>
  <c r="J207" i="7" s="1"/>
  <c r="K206" i="7"/>
  <c r="I206" i="7"/>
  <c r="H206" i="7"/>
  <c r="K205" i="7"/>
  <c r="I205" i="7"/>
  <c r="H205" i="7"/>
  <c r="K204" i="7"/>
  <c r="I204" i="7"/>
  <c r="H204" i="7"/>
  <c r="K203" i="7"/>
  <c r="I203" i="7"/>
  <c r="H203" i="7"/>
  <c r="K202" i="7"/>
  <c r="I202" i="7"/>
  <c r="H202" i="7"/>
  <c r="K201" i="7"/>
  <c r="I201" i="7"/>
  <c r="H201" i="7"/>
  <c r="K200" i="7"/>
  <c r="I200" i="7"/>
  <c r="H200" i="7"/>
  <c r="K199" i="7"/>
  <c r="I199" i="7"/>
  <c r="H199" i="7"/>
  <c r="K198" i="7"/>
  <c r="I198" i="7"/>
  <c r="H198" i="7"/>
  <c r="K197" i="7"/>
  <c r="I197" i="7"/>
  <c r="H197" i="7"/>
  <c r="K196" i="7"/>
  <c r="I196" i="7"/>
  <c r="H196" i="7"/>
  <c r="J196" i="7" s="1"/>
  <c r="K195" i="7"/>
  <c r="I195" i="7"/>
  <c r="H195" i="7"/>
  <c r="L194" i="7"/>
  <c r="K194" i="7"/>
  <c r="I194" i="7"/>
  <c r="H194" i="7"/>
  <c r="K193" i="7"/>
  <c r="I193" i="7"/>
  <c r="H193" i="7"/>
  <c r="K192" i="7"/>
  <c r="I192" i="7"/>
  <c r="H192" i="7"/>
  <c r="K191" i="7"/>
  <c r="I191" i="7"/>
  <c r="H191" i="7"/>
  <c r="K190" i="7"/>
  <c r="I190" i="7"/>
  <c r="H190" i="7"/>
  <c r="K189" i="7"/>
  <c r="I189" i="7"/>
  <c r="H189" i="7"/>
  <c r="K188" i="7"/>
  <c r="I188" i="7"/>
  <c r="H188" i="7"/>
  <c r="K187" i="7"/>
  <c r="I187" i="7"/>
  <c r="H187" i="7"/>
  <c r="K186" i="7"/>
  <c r="I186" i="7"/>
  <c r="H186" i="7"/>
  <c r="K185" i="7"/>
  <c r="I185" i="7"/>
  <c r="H185" i="7"/>
  <c r="K184" i="7"/>
  <c r="I184" i="7"/>
  <c r="H184" i="7"/>
  <c r="K183" i="7"/>
  <c r="I183" i="7"/>
  <c r="H183" i="7"/>
  <c r="K182" i="7"/>
  <c r="I182" i="7"/>
  <c r="H182" i="7"/>
  <c r="K181" i="7"/>
  <c r="J181" i="7"/>
  <c r="I181" i="7"/>
  <c r="H181" i="7"/>
  <c r="K180" i="7"/>
  <c r="I180" i="7"/>
  <c r="H180" i="7"/>
  <c r="K179" i="7"/>
  <c r="I179" i="7"/>
  <c r="H179" i="7"/>
  <c r="K178" i="7"/>
  <c r="I178" i="7"/>
  <c r="H178" i="7"/>
  <c r="K177" i="7"/>
  <c r="I177" i="7"/>
  <c r="H177" i="7"/>
  <c r="K176" i="7"/>
  <c r="I176" i="7"/>
  <c r="H176" i="7"/>
  <c r="K175" i="7"/>
  <c r="I175" i="7"/>
  <c r="H175" i="7"/>
  <c r="K174" i="7"/>
  <c r="I174" i="7"/>
  <c r="H174" i="7"/>
  <c r="K173" i="7"/>
  <c r="I173" i="7"/>
  <c r="H173" i="7"/>
  <c r="K172" i="7"/>
  <c r="I172" i="7"/>
  <c r="H172" i="7"/>
  <c r="K171" i="7"/>
  <c r="I171" i="7"/>
  <c r="H171" i="7"/>
  <c r="K170" i="7"/>
  <c r="I170" i="7"/>
  <c r="H170" i="7"/>
  <c r="K169" i="7"/>
  <c r="I169" i="7"/>
  <c r="H169" i="7"/>
  <c r="K168" i="7"/>
  <c r="I168" i="7"/>
  <c r="H168" i="7"/>
  <c r="K167" i="7"/>
  <c r="I167" i="7"/>
  <c r="H167" i="7"/>
  <c r="K166" i="7"/>
  <c r="I166" i="7"/>
  <c r="H166" i="7"/>
  <c r="K165" i="7"/>
  <c r="J165" i="7"/>
  <c r="I165" i="7"/>
  <c r="H165" i="7"/>
  <c r="K164" i="7"/>
  <c r="I164" i="7"/>
  <c r="H164" i="7"/>
  <c r="K163" i="7"/>
  <c r="I163" i="7"/>
  <c r="H163" i="7"/>
  <c r="J163" i="7" s="1"/>
  <c r="K162" i="7"/>
  <c r="I162" i="7"/>
  <c r="H162" i="7"/>
  <c r="K161" i="7"/>
  <c r="I161" i="7"/>
  <c r="H161" i="7"/>
  <c r="K160" i="7"/>
  <c r="I160" i="7"/>
  <c r="H160" i="7"/>
  <c r="K159" i="7"/>
  <c r="I159" i="7"/>
  <c r="H159" i="7"/>
  <c r="K158" i="7"/>
  <c r="I158" i="7"/>
  <c r="H158" i="7"/>
  <c r="L158" i="7" s="1"/>
  <c r="K157" i="7"/>
  <c r="I157" i="7"/>
  <c r="H157" i="7"/>
  <c r="J157" i="7" s="1"/>
  <c r="K156" i="7"/>
  <c r="I156" i="7"/>
  <c r="H156" i="7"/>
  <c r="K155" i="7"/>
  <c r="I155" i="7"/>
  <c r="H155" i="7"/>
  <c r="K154" i="7"/>
  <c r="I154" i="7"/>
  <c r="H154" i="7"/>
  <c r="K153" i="7"/>
  <c r="I153" i="7"/>
  <c r="H153" i="7"/>
  <c r="K152" i="7"/>
  <c r="I152" i="7"/>
  <c r="H152" i="7"/>
  <c r="K151" i="7"/>
  <c r="I151" i="7"/>
  <c r="H151" i="7"/>
  <c r="K150" i="7"/>
  <c r="I150" i="7"/>
  <c r="H150" i="7"/>
  <c r="K149" i="7"/>
  <c r="I149" i="7"/>
  <c r="H149" i="7"/>
  <c r="J149" i="7" s="1"/>
  <c r="K148" i="7"/>
  <c r="I148" i="7"/>
  <c r="H148" i="7"/>
  <c r="K147" i="7"/>
  <c r="I147" i="7"/>
  <c r="H147" i="7"/>
  <c r="K146" i="7"/>
  <c r="I146" i="7"/>
  <c r="H146" i="7"/>
  <c r="J146" i="7" s="1"/>
  <c r="K145" i="7"/>
  <c r="I145" i="7"/>
  <c r="H145" i="7"/>
  <c r="J143" i="7" s="1"/>
  <c r="K144" i="7"/>
  <c r="I144" i="7"/>
  <c r="H144" i="7"/>
  <c r="K143" i="7"/>
  <c r="I143" i="7"/>
  <c r="H143" i="7"/>
  <c r="K142" i="7"/>
  <c r="I142" i="7"/>
  <c r="H142" i="7"/>
  <c r="K141" i="7"/>
  <c r="I141" i="7"/>
  <c r="H141" i="7"/>
  <c r="K140" i="7"/>
  <c r="I140" i="7"/>
  <c r="H140" i="7"/>
  <c r="K139" i="7"/>
  <c r="I139" i="7"/>
  <c r="H139" i="7"/>
  <c r="K138" i="7"/>
  <c r="I138" i="7"/>
  <c r="H138" i="7"/>
  <c r="K137" i="7"/>
  <c r="I137" i="7"/>
  <c r="H137" i="7"/>
  <c r="K136" i="7"/>
  <c r="I136" i="7"/>
  <c r="H136" i="7"/>
  <c r="K135" i="7"/>
  <c r="I135" i="7"/>
  <c r="H135" i="7"/>
  <c r="K134" i="7"/>
  <c r="I134" i="7"/>
  <c r="H134" i="7"/>
  <c r="K133" i="7"/>
  <c r="I133" i="7"/>
  <c r="H133" i="7"/>
  <c r="K132" i="7"/>
  <c r="I132" i="7"/>
  <c r="H132" i="7"/>
  <c r="K131" i="7"/>
  <c r="I131" i="7"/>
  <c r="H131" i="7"/>
  <c r="K130" i="7"/>
  <c r="I130" i="7"/>
  <c r="H130" i="7"/>
  <c r="J130" i="7" s="1"/>
  <c r="K129" i="7"/>
  <c r="I129" i="7"/>
  <c r="H129" i="7"/>
  <c r="K128" i="7"/>
  <c r="I128" i="7"/>
  <c r="H128" i="7"/>
  <c r="K127" i="7"/>
  <c r="I127" i="7"/>
  <c r="H127" i="7"/>
  <c r="K126" i="7"/>
  <c r="I126" i="7"/>
  <c r="H126" i="7"/>
  <c r="J124" i="7" s="1"/>
  <c r="K125" i="7"/>
  <c r="I125" i="7"/>
  <c r="H125" i="7"/>
  <c r="K124" i="7"/>
  <c r="I124" i="7"/>
  <c r="H124" i="7"/>
  <c r="K123" i="7"/>
  <c r="I123" i="7"/>
  <c r="H123" i="7"/>
  <c r="K122" i="7"/>
  <c r="I122" i="7"/>
  <c r="H122" i="7"/>
  <c r="J122" i="7" s="1"/>
  <c r="K121" i="7"/>
  <c r="I121" i="7"/>
  <c r="H121" i="7"/>
  <c r="K120" i="7"/>
  <c r="I120" i="7"/>
  <c r="H120" i="7"/>
  <c r="K119" i="7"/>
  <c r="I119" i="7"/>
  <c r="H119" i="7"/>
  <c r="K118" i="7"/>
  <c r="I118" i="7"/>
  <c r="H118" i="7"/>
  <c r="K117" i="7"/>
  <c r="I117" i="7"/>
  <c r="H117" i="7"/>
  <c r="K116" i="7"/>
  <c r="I116" i="7"/>
  <c r="H116" i="7"/>
  <c r="K115" i="7"/>
  <c r="I115" i="7"/>
  <c r="H115" i="7"/>
  <c r="K114" i="7"/>
  <c r="I114" i="7"/>
  <c r="H114" i="7"/>
  <c r="K113" i="7"/>
  <c r="I113" i="7"/>
  <c r="H113" i="7"/>
  <c r="K112" i="7"/>
  <c r="I112" i="7"/>
  <c r="H112" i="7"/>
  <c r="K111" i="7"/>
  <c r="I111" i="7"/>
  <c r="H111" i="7"/>
  <c r="K110" i="7"/>
  <c r="I110" i="7"/>
  <c r="H110" i="7"/>
  <c r="K109" i="7"/>
  <c r="I109" i="7"/>
  <c r="H109" i="7"/>
  <c r="K108" i="7"/>
  <c r="I108" i="7"/>
  <c r="H108" i="7"/>
  <c r="K107" i="7"/>
  <c r="I107" i="7"/>
  <c r="H107" i="7"/>
  <c r="K106" i="7"/>
  <c r="I106" i="7"/>
  <c r="H106" i="7"/>
  <c r="K105" i="7"/>
  <c r="I105" i="7"/>
  <c r="H105" i="7"/>
  <c r="K104" i="7"/>
  <c r="I104" i="7"/>
  <c r="H104" i="7"/>
  <c r="K103" i="7"/>
  <c r="I103" i="7"/>
  <c r="H103" i="7"/>
  <c r="K102" i="7"/>
  <c r="I102" i="7"/>
  <c r="H102" i="7"/>
  <c r="K101" i="7"/>
  <c r="I101" i="7"/>
  <c r="H101" i="7"/>
  <c r="K100" i="7"/>
  <c r="I100" i="7"/>
  <c r="H100" i="7"/>
  <c r="K99" i="7"/>
  <c r="I99" i="7"/>
  <c r="H99" i="7"/>
  <c r="K98" i="7"/>
  <c r="I98" i="7"/>
  <c r="H98" i="7"/>
  <c r="K97" i="7"/>
  <c r="I97" i="7"/>
  <c r="H97" i="7"/>
  <c r="K96" i="7"/>
  <c r="I96" i="7"/>
  <c r="H96" i="7"/>
  <c r="K95" i="7"/>
  <c r="I95" i="7"/>
  <c r="H95" i="7"/>
  <c r="K94" i="7"/>
  <c r="I94" i="7"/>
  <c r="H94" i="7"/>
  <c r="K93" i="7"/>
  <c r="I93" i="7"/>
  <c r="H93" i="7"/>
  <c r="K92" i="7"/>
  <c r="I92" i="7"/>
  <c r="H92" i="7"/>
  <c r="K91" i="7"/>
  <c r="I91" i="7"/>
  <c r="H91" i="7"/>
  <c r="K90" i="7"/>
  <c r="I90" i="7"/>
  <c r="H90" i="7"/>
  <c r="K89" i="7"/>
  <c r="I89" i="7"/>
  <c r="H89" i="7"/>
  <c r="K88" i="7"/>
  <c r="I88" i="7"/>
  <c r="H88" i="7"/>
  <c r="K87" i="7"/>
  <c r="I87" i="7"/>
  <c r="H87" i="7"/>
  <c r="K86" i="7"/>
  <c r="I86" i="7"/>
  <c r="H86" i="7"/>
  <c r="K85" i="7"/>
  <c r="I85" i="7"/>
  <c r="H85" i="7"/>
  <c r="K84" i="7"/>
  <c r="I84" i="7"/>
  <c r="H84" i="7"/>
  <c r="K83" i="7"/>
  <c r="I83" i="7"/>
  <c r="H83" i="7"/>
  <c r="K82" i="7"/>
  <c r="I82" i="7"/>
  <c r="H82" i="7"/>
  <c r="K81" i="7"/>
  <c r="I81" i="7"/>
  <c r="H81" i="7"/>
  <c r="K80" i="7"/>
  <c r="I80" i="7"/>
  <c r="H80" i="7"/>
  <c r="K79" i="7"/>
  <c r="I79" i="7"/>
  <c r="H79" i="7"/>
  <c r="K78" i="7"/>
  <c r="I78" i="7"/>
  <c r="H78" i="7"/>
  <c r="K77" i="7"/>
  <c r="I77" i="7"/>
  <c r="H77" i="7"/>
  <c r="K76" i="7"/>
  <c r="I76" i="7"/>
  <c r="H76" i="7"/>
  <c r="K75" i="7"/>
  <c r="I75" i="7"/>
  <c r="H75" i="7"/>
  <c r="K74" i="7"/>
  <c r="I74" i="7"/>
  <c r="H74" i="7"/>
  <c r="K73" i="7"/>
  <c r="I73" i="7"/>
  <c r="H73" i="7"/>
  <c r="K72" i="7"/>
  <c r="I72" i="7"/>
  <c r="H72" i="7"/>
  <c r="K71" i="7"/>
  <c r="I71" i="7"/>
  <c r="H71" i="7"/>
  <c r="K70" i="7"/>
  <c r="I70" i="7"/>
  <c r="H70" i="7"/>
  <c r="K69" i="7"/>
  <c r="I69" i="7"/>
  <c r="H69" i="7"/>
  <c r="K68" i="7"/>
  <c r="I68" i="7"/>
  <c r="H68" i="7"/>
  <c r="K67" i="7"/>
  <c r="I67" i="7"/>
  <c r="H67" i="7"/>
  <c r="K66" i="7"/>
  <c r="I66" i="7"/>
  <c r="H66" i="7"/>
  <c r="K65" i="7"/>
  <c r="I65" i="7"/>
  <c r="H65" i="7"/>
  <c r="K64" i="7"/>
  <c r="I64" i="7"/>
  <c r="H64" i="7"/>
  <c r="K63" i="7"/>
  <c r="I63" i="7"/>
  <c r="H63" i="7"/>
  <c r="K62" i="7"/>
  <c r="I62" i="7"/>
  <c r="H62" i="7"/>
  <c r="K61" i="7"/>
  <c r="I61" i="7"/>
  <c r="H61" i="7"/>
  <c r="K60" i="7"/>
  <c r="I60" i="7"/>
  <c r="H60" i="7"/>
  <c r="K59" i="7"/>
  <c r="I59" i="7"/>
  <c r="H59" i="7"/>
  <c r="K58" i="7"/>
  <c r="I58" i="7"/>
  <c r="H58" i="7"/>
  <c r="K57" i="7"/>
  <c r="I57" i="7"/>
  <c r="H57" i="7"/>
  <c r="K56" i="7"/>
  <c r="I56" i="7"/>
  <c r="H56" i="7"/>
  <c r="K55" i="7"/>
  <c r="I55" i="7"/>
  <c r="H55" i="7"/>
  <c r="K54" i="7"/>
  <c r="I54" i="7"/>
  <c r="H54" i="7"/>
  <c r="K53" i="7"/>
  <c r="I53" i="7"/>
  <c r="H53" i="7"/>
  <c r="K52" i="7"/>
  <c r="I52" i="7"/>
  <c r="H52" i="7"/>
  <c r="K51" i="7"/>
  <c r="I51" i="7"/>
  <c r="H51" i="7"/>
  <c r="K50" i="7"/>
  <c r="I50" i="7"/>
  <c r="H50" i="7"/>
  <c r="K49" i="7"/>
  <c r="I49" i="7"/>
  <c r="H49" i="7"/>
  <c r="K48" i="7"/>
  <c r="I48" i="7"/>
  <c r="H48" i="7"/>
  <c r="K47" i="7"/>
  <c r="I47" i="7"/>
  <c r="H47" i="7"/>
  <c r="K46" i="7"/>
  <c r="I46" i="7"/>
  <c r="H46" i="7"/>
  <c r="K45" i="7"/>
  <c r="I45" i="7"/>
  <c r="H45" i="7"/>
  <c r="L44" i="7"/>
  <c r="K44" i="7"/>
  <c r="I44" i="7"/>
  <c r="H44" i="7"/>
  <c r="K43" i="7"/>
  <c r="I43" i="7"/>
  <c r="H43" i="7"/>
  <c r="K42" i="7"/>
  <c r="I42" i="7"/>
  <c r="H42" i="7"/>
  <c r="K41" i="7"/>
  <c r="I41" i="7"/>
  <c r="H41" i="7"/>
  <c r="K40" i="7"/>
  <c r="I40" i="7"/>
  <c r="H40" i="7"/>
  <c r="K39" i="7"/>
  <c r="I39" i="7"/>
  <c r="H39" i="7"/>
  <c r="K38" i="7"/>
  <c r="I38" i="7"/>
  <c r="H38" i="7"/>
  <c r="K37" i="7"/>
  <c r="I37" i="7"/>
  <c r="H37" i="7"/>
  <c r="K36" i="7"/>
  <c r="I36" i="7"/>
  <c r="H36" i="7"/>
  <c r="K35" i="7"/>
  <c r="I35" i="7"/>
  <c r="H35" i="7"/>
  <c r="K34" i="7"/>
  <c r="I34" i="7"/>
  <c r="H34" i="7"/>
  <c r="K33" i="7"/>
  <c r="I33" i="7"/>
  <c r="H33" i="7"/>
  <c r="J31" i="7" s="1"/>
  <c r="K32" i="7"/>
  <c r="I32" i="7"/>
  <c r="H32" i="7"/>
  <c r="K31" i="7"/>
  <c r="I31" i="7"/>
  <c r="H31" i="7"/>
  <c r="K30" i="7"/>
  <c r="I30" i="7"/>
  <c r="H30" i="7"/>
  <c r="K29" i="7"/>
  <c r="I29" i="7"/>
  <c r="H29" i="7"/>
  <c r="K28" i="7"/>
  <c r="I28" i="7"/>
  <c r="H28" i="7"/>
  <c r="K27" i="7"/>
  <c r="I27" i="7"/>
  <c r="H27" i="7"/>
  <c r="K26" i="7"/>
  <c r="I26" i="7"/>
  <c r="H26" i="7"/>
  <c r="K25" i="7"/>
  <c r="I25" i="7"/>
  <c r="H25" i="7"/>
  <c r="K24" i="7"/>
  <c r="I24" i="7"/>
  <c r="H24" i="7"/>
  <c r="K23" i="7"/>
  <c r="I23" i="7"/>
  <c r="H23" i="7"/>
  <c r="K22" i="7"/>
  <c r="I22" i="7"/>
  <c r="H22" i="7"/>
  <c r="K21" i="7"/>
  <c r="I21" i="7"/>
  <c r="H21" i="7"/>
  <c r="K20" i="7"/>
  <c r="I20" i="7"/>
  <c r="H20" i="7"/>
  <c r="K19" i="7"/>
  <c r="I19" i="7"/>
  <c r="H19" i="7"/>
  <c r="K18" i="7"/>
  <c r="I18" i="7"/>
  <c r="H18" i="7"/>
  <c r="K17" i="7"/>
  <c r="I17" i="7"/>
  <c r="H17" i="7"/>
  <c r="K16" i="7"/>
  <c r="I16" i="7"/>
  <c r="H16" i="7"/>
  <c r="K15" i="7"/>
  <c r="I15" i="7"/>
  <c r="H15" i="7"/>
  <c r="K14" i="7"/>
  <c r="I14" i="7"/>
  <c r="H14" i="7"/>
  <c r="K13" i="7"/>
  <c r="I13" i="7"/>
  <c r="H13" i="7"/>
  <c r="K12" i="7"/>
  <c r="I12" i="7"/>
  <c r="H12" i="7"/>
  <c r="K11" i="7"/>
  <c r="I11" i="7"/>
  <c r="H11" i="7"/>
  <c r="K10" i="7"/>
  <c r="I10" i="7"/>
  <c r="H10" i="7"/>
  <c r="N4" i="7"/>
  <c r="M4" i="7"/>
  <c r="N3" i="7"/>
  <c r="M3" i="7"/>
  <c r="G7" i="2" s="1"/>
  <c r="F8" i="2"/>
  <c r="F2" i="2"/>
  <c r="F1" i="2"/>
  <c r="H248" i="6"/>
  <c r="O248" i="6" s="1"/>
  <c r="H247" i="6"/>
  <c r="H246" i="6"/>
  <c r="H245" i="6"/>
  <c r="H244" i="6"/>
  <c r="H243" i="6"/>
  <c r="H242" i="6"/>
  <c r="H241" i="6"/>
  <c r="H240" i="6"/>
  <c r="H239" i="6"/>
  <c r="I238" i="6"/>
  <c r="H238" i="6"/>
  <c r="I237" i="6"/>
  <c r="H237" i="6"/>
  <c r="I236" i="6"/>
  <c r="H236" i="6"/>
  <c r="I235" i="6"/>
  <c r="H235" i="6"/>
  <c r="I234" i="6"/>
  <c r="H234" i="6"/>
  <c r="I233" i="6"/>
  <c r="H233" i="6"/>
  <c r="I232" i="6"/>
  <c r="H232" i="6"/>
  <c r="I231" i="6"/>
  <c r="H231" i="6"/>
  <c r="I230" i="6"/>
  <c r="H230" i="6"/>
  <c r="I229" i="6"/>
  <c r="H229" i="6"/>
  <c r="I228" i="6"/>
  <c r="H228" i="6"/>
  <c r="I227" i="6"/>
  <c r="H227" i="6"/>
  <c r="J227" i="6" s="1"/>
  <c r="K226" i="6"/>
  <c r="I226" i="6"/>
  <c r="H226" i="6"/>
  <c r="K225" i="6"/>
  <c r="I225" i="6"/>
  <c r="H225" i="6"/>
  <c r="K224" i="6"/>
  <c r="I224" i="6"/>
  <c r="H224" i="6"/>
  <c r="K223" i="6"/>
  <c r="I223" i="6"/>
  <c r="H223" i="6"/>
  <c r="K222" i="6"/>
  <c r="I222" i="6"/>
  <c r="H222" i="6"/>
  <c r="K221" i="6"/>
  <c r="I221" i="6"/>
  <c r="H221" i="6"/>
  <c r="K220" i="6"/>
  <c r="I220" i="6"/>
  <c r="H220" i="6"/>
  <c r="K219" i="6"/>
  <c r="I219" i="6"/>
  <c r="H219" i="6"/>
  <c r="K218" i="6"/>
  <c r="I218" i="6"/>
  <c r="H218" i="6"/>
  <c r="K217" i="6"/>
  <c r="I217" i="6"/>
  <c r="H217" i="6"/>
  <c r="K216" i="6"/>
  <c r="I216" i="6"/>
  <c r="H216" i="6"/>
  <c r="K215" i="6"/>
  <c r="I215" i="6"/>
  <c r="H215" i="6"/>
  <c r="K214" i="6"/>
  <c r="I214" i="6"/>
  <c r="H214" i="6"/>
  <c r="K213" i="6"/>
  <c r="I213" i="6"/>
  <c r="H213" i="6"/>
  <c r="K212" i="6"/>
  <c r="I212" i="6"/>
  <c r="H212" i="6"/>
  <c r="K211" i="6"/>
  <c r="I211" i="6"/>
  <c r="H211" i="6"/>
  <c r="K210" i="6"/>
  <c r="I210" i="6"/>
  <c r="H210" i="6"/>
  <c r="K209" i="6"/>
  <c r="I209" i="6"/>
  <c r="H209" i="6"/>
  <c r="K208" i="6"/>
  <c r="I208" i="6"/>
  <c r="H208" i="6"/>
  <c r="K207" i="6"/>
  <c r="I207" i="6"/>
  <c r="H207" i="6"/>
  <c r="K206" i="6"/>
  <c r="I206" i="6"/>
  <c r="H206" i="6"/>
  <c r="K205" i="6"/>
  <c r="I205" i="6"/>
  <c r="H205" i="6"/>
  <c r="K204" i="6"/>
  <c r="I204" i="6"/>
  <c r="H204" i="6"/>
  <c r="K203" i="6"/>
  <c r="I203" i="6"/>
  <c r="H203" i="6"/>
  <c r="L200" i="6" s="1"/>
  <c r="K202" i="6"/>
  <c r="I202" i="6"/>
  <c r="H202" i="6"/>
  <c r="K201" i="6"/>
  <c r="I201" i="6"/>
  <c r="H201" i="6"/>
  <c r="K200" i="6"/>
  <c r="I200" i="6"/>
  <c r="H200" i="6"/>
  <c r="K199" i="6"/>
  <c r="I199" i="6"/>
  <c r="H199" i="6"/>
  <c r="K198" i="6"/>
  <c r="I198" i="6"/>
  <c r="H198" i="6"/>
  <c r="K197" i="6"/>
  <c r="I197" i="6"/>
  <c r="H197" i="6"/>
  <c r="K196" i="6"/>
  <c r="I196" i="6"/>
  <c r="H196" i="6"/>
  <c r="K195" i="6"/>
  <c r="I195" i="6"/>
  <c r="H195" i="6"/>
  <c r="K194" i="6"/>
  <c r="I194" i="6"/>
  <c r="H194" i="6"/>
  <c r="K193" i="6"/>
  <c r="I193" i="6"/>
  <c r="H193" i="6"/>
  <c r="K192" i="6"/>
  <c r="I192" i="6"/>
  <c r="H192" i="6"/>
  <c r="K191" i="6"/>
  <c r="I191" i="6"/>
  <c r="H191" i="6"/>
  <c r="K190" i="6"/>
  <c r="I190" i="6"/>
  <c r="H190" i="6"/>
  <c r="K189" i="6"/>
  <c r="I189" i="6"/>
  <c r="H189" i="6"/>
  <c r="K188" i="6"/>
  <c r="I188" i="6"/>
  <c r="H188" i="6"/>
  <c r="K187" i="6"/>
  <c r="I187" i="6"/>
  <c r="H187" i="6"/>
  <c r="K186" i="6"/>
  <c r="I186" i="6"/>
  <c r="H186" i="6"/>
  <c r="K185" i="6"/>
  <c r="I185" i="6"/>
  <c r="H185" i="6"/>
  <c r="K184" i="6"/>
  <c r="I184" i="6"/>
  <c r="H184" i="6"/>
  <c r="K183" i="6"/>
  <c r="I183" i="6"/>
  <c r="H183" i="6"/>
  <c r="K182" i="6"/>
  <c r="I182" i="6"/>
  <c r="H182" i="6"/>
  <c r="K181" i="6"/>
  <c r="I181" i="6"/>
  <c r="H181" i="6"/>
  <c r="K180" i="6"/>
  <c r="I180" i="6"/>
  <c r="H180" i="6"/>
  <c r="K179" i="6"/>
  <c r="I179" i="6"/>
  <c r="H179" i="6"/>
  <c r="K178" i="6"/>
  <c r="I178" i="6"/>
  <c r="H178" i="6"/>
  <c r="K177" i="6"/>
  <c r="I177" i="6"/>
  <c r="H177" i="6"/>
  <c r="K176" i="6"/>
  <c r="I176" i="6"/>
  <c r="H176" i="6"/>
  <c r="K175" i="6"/>
  <c r="I175" i="6"/>
  <c r="H175" i="6"/>
  <c r="K174" i="6"/>
  <c r="I174" i="6"/>
  <c r="H174" i="6"/>
  <c r="K173" i="6"/>
  <c r="I173" i="6"/>
  <c r="H173" i="6"/>
  <c r="K172" i="6"/>
  <c r="I172" i="6"/>
  <c r="H172" i="6"/>
  <c r="K171" i="6"/>
  <c r="I171" i="6"/>
  <c r="H171" i="6"/>
  <c r="K170" i="6"/>
  <c r="I170" i="6"/>
  <c r="H170" i="6"/>
  <c r="K169" i="6"/>
  <c r="I169" i="6"/>
  <c r="H169" i="6"/>
  <c r="K168" i="6"/>
  <c r="I168" i="6"/>
  <c r="H168" i="6"/>
  <c r="K167" i="6"/>
  <c r="I167" i="6"/>
  <c r="H167" i="6"/>
  <c r="K166" i="6"/>
  <c r="I166" i="6"/>
  <c r="H166" i="6"/>
  <c r="K165" i="6"/>
  <c r="I165" i="6"/>
  <c r="H165" i="6"/>
  <c r="K164" i="6"/>
  <c r="I164" i="6"/>
  <c r="H164" i="6"/>
  <c r="K163" i="6"/>
  <c r="I163" i="6"/>
  <c r="H163" i="6"/>
  <c r="K162" i="6"/>
  <c r="I162" i="6"/>
  <c r="H162" i="6"/>
  <c r="K161" i="6"/>
  <c r="I161" i="6"/>
  <c r="H161" i="6"/>
  <c r="K160" i="6"/>
  <c r="I160" i="6"/>
  <c r="H160" i="6"/>
  <c r="K159" i="6"/>
  <c r="I159" i="6"/>
  <c r="H159" i="6"/>
  <c r="K158" i="6"/>
  <c r="I158" i="6"/>
  <c r="H158" i="6"/>
  <c r="K157" i="6"/>
  <c r="I157" i="6"/>
  <c r="H157" i="6"/>
  <c r="K156" i="6"/>
  <c r="I156" i="6"/>
  <c r="H156" i="6"/>
  <c r="K155" i="6"/>
  <c r="I155" i="6"/>
  <c r="H155" i="6"/>
  <c r="K154" i="6"/>
  <c r="I154" i="6"/>
  <c r="H154" i="6"/>
  <c r="K153" i="6"/>
  <c r="I153" i="6"/>
  <c r="H153" i="6"/>
  <c r="K152" i="6"/>
  <c r="I152" i="6"/>
  <c r="H152" i="6"/>
  <c r="K151" i="6"/>
  <c r="I151" i="6"/>
  <c r="H151" i="6"/>
  <c r="K150" i="6"/>
  <c r="I150" i="6"/>
  <c r="H150" i="6"/>
  <c r="K149" i="6"/>
  <c r="I149" i="6"/>
  <c r="H149" i="6"/>
  <c r="K148" i="6"/>
  <c r="I148" i="6"/>
  <c r="H148" i="6"/>
  <c r="K147" i="6"/>
  <c r="I147" i="6"/>
  <c r="H147" i="6"/>
  <c r="K146" i="6"/>
  <c r="I146" i="6"/>
  <c r="H146" i="6"/>
  <c r="K145" i="6"/>
  <c r="I145" i="6"/>
  <c r="H145" i="6"/>
  <c r="K144" i="6"/>
  <c r="I144" i="6"/>
  <c r="H144" i="6"/>
  <c r="K143" i="6"/>
  <c r="I143" i="6"/>
  <c r="H143" i="6"/>
  <c r="K142" i="6"/>
  <c r="I142" i="6"/>
  <c r="H142" i="6"/>
  <c r="K141" i="6"/>
  <c r="I141" i="6"/>
  <c r="H141" i="6"/>
  <c r="K140" i="6"/>
  <c r="I140" i="6"/>
  <c r="H140" i="6"/>
  <c r="K139" i="6"/>
  <c r="I139" i="6"/>
  <c r="H139" i="6"/>
  <c r="K138" i="6"/>
  <c r="I138" i="6"/>
  <c r="H138" i="6"/>
  <c r="K137" i="6"/>
  <c r="I137" i="6"/>
  <c r="H137" i="6"/>
  <c r="K136" i="6"/>
  <c r="I136" i="6"/>
  <c r="H136" i="6"/>
  <c r="K135" i="6"/>
  <c r="I135" i="6"/>
  <c r="H135" i="6"/>
  <c r="K134" i="6"/>
  <c r="I134" i="6"/>
  <c r="H134" i="6"/>
  <c r="K133" i="6"/>
  <c r="I133" i="6"/>
  <c r="H133" i="6"/>
  <c r="K132" i="6"/>
  <c r="I132" i="6"/>
  <c r="H132" i="6"/>
  <c r="K131" i="6"/>
  <c r="I131" i="6"/>
  <c r="H131" i="6"/>
  <c r="K130" i="6"/>
  <c r="I130" i="6"/>
  <c r="H130" i="6"/>
  <c r="K129" i="6"/>
  <c r="I129" i="6"/>
  <c r="H129" i="6"/>
  <c r="K128" i="6"/>
  <c r="I128" i="6"/>
  <c r="H128" i="6"/>
  <c r="K127" i="6"/>
  <c r="I127" i="6"/>
  <c r="H127" i="6"/>
  <c r="K126" i="6"/>
  <c r="I126" i="6"/>
  <c r="H126" i="6"/>
  <c r="K125" i="6"/>
  <c r="I125" i="6"/>
  <c r="H125" i="6"/>
  <c r="K124" i="6"/>
  <c r="I124" i="6"/>
  <c r="H124" i="6"/>
  <c r="K123" i="6"/>
  <c r="I123" i="6"/>
  <c r="H123" i="6"/>
  <c r="K122" i="6"/>
  <c r="I122" i="6"/>
  <c r="H122" i="6"/>
  <c r="K121" i="6"/>
  <c r="I121" i="6"/>
  <c r="H121" i="6"/>
  <c r="K120" i="6"/>
  <c r="I120" i="6"/>
  <c r="H120" i="6"/>
  <c r="K119" i="6"/>
  <c r="I119" i="6"/>
  <c r="H119" i="6"/>
  <c r="K118" i="6"/>
  <c r="I118" i="6"/>
  <c r="H118" i="6"/>
  <c r="K117" i="6"/>
  <c r="I117" i="6"/>
  <c r="H117" i="6"/>
  <c r="K116" i="6"/>
  <c r="I116" i="6"/>
  <c r="H116" i="6"/>
  <c r="K115" i="6"/>
  <c r="I115" i="6"/>
  <c r="H115" i="6"/>
  <c r="K114" i="6"/>
  <c r="I114" i="6"/>
  <c r="H114" i="6"/>
  <c r="K113" i="6"/>
  <c r="I113" i="6"/>
  <c r="H113" i="6"/>
  <c r="K112" i="6"/>
  <c r="I112" i="6"/>
  <c r="H112" i="6"/>
  <c r="K111" i="6"/>
  <c r="I111" i="6"/>
  <c r="H111" i="6"/>
  <c r="K110" i="6"/>
  <c r="I110" i="6"/>
  <c r="H110" i="6"/>
  <c r="K109" i="6"/>
  <c r="I109" i="6"/>
  <c r="H109" i="6"/>
  <c r="K108" i="6"/>
  <c r="I108" i="6"/>
  <c r="H108" i="6"/>
  <c r="K107" i="6"/>
  <c r="I107" i="6"/>
  <c r="H107" i="6"/>
  <c r="K106" i="6"/>
  <c r="I106" i="6"/>
  <c r="H106" i="6"/>
  <c r="K105" i="6"/>
  <c r="I105" i="6"/>
  <c r="H105" i="6"/>
  <c r="K104" i="6"/>
  <c r="I104" i="6"/>
  <c r="H104" i="6"/>
  <c r="K103" i="6"/>
  <c r="I103" i="6"/>
  <c r="H103" i="6"/>
  <c r="K102" i="6"/>
  <c r="I102" i="6"/>
  <c r="H102" i="6"/>
  <c r="K101" i="6"/>
  <c r="I101" i="6"/>
  <c r="H101" i="6"/>
  <c r="K100" i="6"/>
  <c r="I100" i="6"/>
  <c r="H100" i="6"/>
  <c r="K99" i="6"/>
  <c r="I99" i="6"/>
  <c r="H99" i="6"/>
  <c r="K98" i="6"/>
  <c r="I98" i="6"/>
  <c r="H98" i="6"/>
  <c r="K97" i="6"/>
  <c r="I97" i="6"/>
  <c r="H97" i="6"/>
  <c r="K96" i="6"/>
  <c r="I96" i="6"/>
  <c r="H96" i="6"/>
  <c r="K95" i="6"/>
  <c r="I95" i="6"/>
  <c r="H95" i="6"/>
  <c r="K94" i="6"/>
  <c r="I94" i="6"/>
  <c r="H94" i="6"/>
  <c r="K93" i="6"/>
  <c r="I93" i="6"/>
  <c r="H93" i="6"/>
  <c r="K92" i="6"/>
  <c r="I92" i="6"/>
  <c r="H92" i="6"/>
  <c r="J92" i="6" s="1"/>
  <c r="K91" i="6"/>
  <c r="I91" i="6"/>
  <c r="H91" i="6"/>
  <c r="K90" i="6"/>
  <c r="I90" i="6"/>
  <c r="H90" i="6"/>
  <c r="K89" i="6"/>
  <c r="I89" i="6"/>
  <c r="H89" i="6"/>
  <c r="K88" i="6"/>
  <c r="I88" i="6"/>
  <c r="H88" i="6"/>
  <c r="K87" i="6"/>
  <c r="I87" i="6"/>
  <c r="H87" i="6"/>
  <c r="K86" i="6"/>
  <c r="I86" i="6"/>
  <c r="H86" i="6"/>
  <c r="K85" i="6"/>
  <c r="I85" i="6"/>
  <c r="H85" i="6"/>
  <c r="K84" i="6"/>
  <c r="I84" i="6"/>
  <c r="H84" i="6"/>
  <c r="K83" i="6"/>
  <c r="I83" i="6"/>
  <c r="H83" i="6"/>
  <c r="K82" i="6"/>
  <c r="I82" i="6"/>
  <c r="H82" i="6"/>
  <c r="K81" i="6"/>
  <c r="I81" i="6"/>
  <c r="H81" i="6"/>
  <c r="J81" i="6" s="1"/>
  <c r="K80" i="6"/>
  <c r="I80" i="6"/>
  <c r="H80" i="6"/>
  <c r="K79" i="6"/>
  <c r="I79" i="6"/>
  <c r="H79" i="6"/>
  <c r="K78" i="6"/>
  <c r="I78" i="6"/>
  <c r="H78" i="6"/>
  <c r="K77" i="6"/>
  <c r="I77" i="6"/>
  <c r="H77" i="6"/>
  <c r="K76" i="6"/>
  <c r="I76" i="6"/>
  <c r="H76" i="6"/>
  <c r="K75" i="6"/>
  <c r="I75" i="6"/>
  <c r="H75" i="6"/>
  <c r="K74" i="6"/>
  <c r="I74" i="6"/>
  <c r="H74" i="6"/>
  <c r="K73" i="6"/>
  <c r="I73" i="6"/>
  <c r="H73" i="6"/>
  <c r="K72" i="6"/>
  <c r="I72" i="6"/>
  <c r="H72" i="6"/>
  <c r="K71" i="6"/>
  <c r="I71" i="6"/>
  <c r="H71" i="6"/>
  <c r="K70" i="6"/>
  <c r="I70" i="6"/>
  <c r="H70" i="6"/>
  <c r="K69" i="6"/>
  <c r="I69" i="6"/>
  <c r="H69" i="6"/>
  <c r="K68" i="6"/>
  <c r="I68" i="6"/>
  <c r="H68" i="6"/>
  <c r="K67" i="6"/>
  <c r="I67" i="6"/>
  <c r="H67" i="6"/>
  <c r="K66" i="6"/>
  <c r="I66" i="6"/>
  <c r="H66" i="6"/>
  <c r="K65" i="6"/>
  <c r="I65" i="6"/>
  <c r="H65" i="6"/>
  <c r="K64" i="6"/>
  <c r="I64" i="6"/>
  <c r="H64" i="6"/>
  <c r="K63" i="6"/>
  <c r="I63" i="6"/>
  <c r="H63" i="6"/>
  <c r="K62" i="6"/>
  <c r="I62" i="6"/>
  <c r="H62" i="6"/>
  <c r="K61" i="6"/>
  <c r="I61" i="6"/>
  <c r="H61" i="6"/>
  <c r="K60" i="6"/>
  <c r="I60" i="6"/>
  <c r="H60" i="6"/>
  <c r="J60" i="6" s="1"/>
  <c r="K59" i="6"/>
  <c r="I59" i="6"/>
  <c r="H59" i="6"/>
  <c r="K58" i="6"/>
  <c r="I58" i="6"/>
  <c r="H58" i="6"/>
  <c r="K57" i="6"/>
  <c r="I57" i="6"/>
  <c r="H57" i="6"/>
  <c r="K56" i="6"/>
  <c r="I56" i="6"/>
  <c r="H56" i="6"/>
  <c r="K55" i="6"/>
  <c r="I55" i="6"/>
  <c r="H55" i="6"/>
  <c r="K54" i="6"/>
  <c r="I54" i="6"/>
  <c r="H54" i="6"/>
  <c r="K53" i="6"/>
  <c r="I53" i="6"/>
  <c r="H53" i="6"/>
  <c r="K52" i="6"/>
  <c r="I52" i="6"/>
  <c r="H52" i="6"/>
  <c r="J52" i="6" s="1"/>
  <c r="K51" i="6"/>
  <c r="I51" i="6"/>
  <c r="H51" i="6"/>
  <c r="K50" i="6"/>
  <c r="I50" i="6"/>
  <c r="H50" i="6"/>
  <c r="K49" i="6"/>
  <c r="I49" i="6"/>
  <c r="H49" i="6"/>
  <c r="K48" i="6"/>
  <c r="I48" i="6"/>
  <c r="H48" i="6"/>
  <c r="K47" i="6"/>
  <c r="I47" i="6"/>
  <c r="H47" i="6"/>
  <c r="K46" i="6"/>
  <c r="I46" i="6"/>
  <c r="H46" i="6"/>
  <c r="K45" i="6"/>
  <c r="I45" i="6"/>
  <c r="H45" i="6"/>
  <c r="K44" i="6"/>
  <c r="I44" i="6"/>
  <c r="H44" i="6"/>
  <c r="J44" i="6" s="1"/>
  <c r="K43" i="6"/>
  <c r="I43" i="6"/>
  <c r="H43" i="6"/>
  <c r="K42" i="6"/>
  <c r="I42" i="6"/>
  <c r="H42" i="6"/>
  <c r="K41" i="6"/>
  <c r="I41" i="6"/>
  <c r="H41" i="6"/>
  <c r="K40" i="6"/>
  <c r="I40" i="6"/>
  <c r="H40" i="6"/>
  <c r="L40" i="6" s="1"/>
  <c r="K39" i="6"/>
  <c r="I39" i="6"/>
  <c r="H39" i="6"/>
  <c r="K38" i="6"/>
  <c r="I38" i="6"/>
  <c r="H38" i="6"/>
  <c r="K37" i="6"/>
  <c r="I37" i="6"/>
  <c r="H37" i="6"/>
  <c r="K36" i="6"/>
  <c r="I36" i="6"/>
  <c r="H36" i="6"/>
  <c r="K35" i="6"/>
  <c r="I35" i="6"/>
  <c r="H35" i="6"/>
  <c r="K34" i="6"/>
  <c r="I34" i="6"/>
  <c r="H34" i="6"/>
  <c r="K33" i="6"/>
  <c r="I33" i="6"/>
  <c r="H33" i="6"/>
  <c r="K32" i="6"/>
  <c r="I32" i="6"/>
  <c r="H32" i="6"/>
  <c r="J28" i="6" s="1"/>
  <c r="K31" i="6"/>
  <c r="I31" i="6"/>
  <c r="H31" i="6"/>
  <c r="K30" i="6"/>
  <c r="I30" i="6"/>
  <c r="H30" i="6"/>
  <c r="K29" i="6"/>
  <c r="I29" i="6"/>
  <c r="H29" i="6"/>
  <c r="K28" i="6"/>
  <c r="I28" i="6"/>
  <c r="H28" i="6"/>
  <c r="K27" i="6"/>
  <c r="I27" i="6"/>
  <c r="H27" i="6"/>
  <c r="K26" i="6"/>
  <c r="I26" i="6"/>
  <c r="H26" i="6"/>
  <c r="K25" i="6"/>
  <c r="I25" i="6"/>
  <c r="H25" i="6"/>
  <c r="K24" i="6"/>
  <c r="I24" i="6"/>
  <c r="H24" i="6"/>
  <c r="K23" i="6"/>
  <c r="I23" i="6"/>
  <c r="H23" i="6"/>
  <c r="K22" i="6"/>
  <c r="I22" i="6"/>
  <c r="H22" i="6"/>
  <c r="K21" i="6"/>
  <c r="I21" i="6"/>
  <c r="H21" i="6"/>
  <c r="K20" i="6"/>
  <c r="I20" i="6"/>
  <c r="H20" i="6"/>
  <c r="K19" i="6"/>
  <c r="I19" i="6"/>
  <c r="H19" i="6"/>
  <c r="K18" i="6"/>
  <c r="I18" i="6"/>
  <c r="H18" i="6"/>
  <c r="K17" i="6"/>
  <c r="I17" i="6"/>
  <c r="H17" i="6"/>
  <c r="K16" i="6"/>
  <c r="I16" i="6"/>
  <c r="H16" i="6"/>
  <c r="K15" i="6"/>
  <c r="I15" i="6"/>
  <c r="H15" i="6"/>
  <c r="K14" i="6"/>
  <c r="I14" i="6"/>
  <c r="H14" i="6"/>
  <c r="K13" i="6"/>
  <c r="I13" i="6"/>
  <c r="H13" i="6"/>
  <c r="K12" i="6"/>
  <c r="I12" i="6"/>
  <c r="H12" i="6"/>
  <c r="K11" i="6"/>
  <c r="I11" i="6"/>
  <c r="H11" i="6"/>
  <c r="K10" i="6"/>
  <c r="I10" i="6"/>
  <c r="H10" i="6"/>
  <c r="N4" i="6"/>
  <c r="M4" i="6"/>
  <c r="N3" i="6"/>
  <c r="M3" i="6"/>
  <c r="F7" i="2" s="1"/>
  <c r="E8" i="2"/>
  <c r="E7" i="2"/>
  <c r="E2" i="2"/>
  <c r="E1" i="2"/>
  <c r="M3" i="5"/>
  <c r="N3" i="5"/>
  <c r="M4" i="5"/>
  <c r="N4" i="5"/>
  <c r="H10" i="5"/>
  <c r="I10" i="5"/>
  <c r="K10" i="5"/>
  <c r="H11" i="5"/>
  <c r="I11" i="5"/>
  <c r="K11" i="5"/>
  <c r="H12" i="5"/>
  <c r="I12" i="5"/>
  <c r="K12" i="5"/>
  <c r="H13" i="5"/>
  <c r="I13" i="5"/>
  <c r="K13" i="5"/>
  <c r="H14" i="5"/>
  <c r="I14" i="5"/>
  <c r="K14" i="5"/>
  <c r="H15" i="5"/>
  <c r="I15" i="5"/>
  <c r="K15" i="5"/>
  <c r="H16" i="5"/>
  <c r="I16" i="5"/>
  <c r="K16" i="5"/>
  <c r="H17" i="5"/>
  <c r="I17" i="5"/>
  <c r="K17" i="5"/>
  <c r="H18" i="5"/>
  <c r="I18" i="5"/>
  <c r="K18" i="5"/>
  <c r="H19" i="5"/>
  <c r="I19" i="5"/>
  <c r="K19" i="5"/>
  <c r="H20" i="5"/>
  <c r="I20" i="5"/>
  <c r="K20" i="5"/>
  <c r="H21" i="5"/>
  <c r="I21" i="5"/>
  <c r="K21" i="5"/>
  <c r="H22" i="5"/>
  <c r="I22" i="5"/>
  <c r="K22" i="5"/>
  <c r="H23" i="5"/>
  <c r="I23" i="5"/>
  <c r="K23" i="5"/>
  <c r="H24" i="5"/>
  <c r="I24" i="5"/>
  <c r="K24" i="5"/>
  <c r="H25" i="5"/>
  <c r="I25" i="5"/>
  <c r="K25" i="5"/>
  <c r="H26" i="5"/>
  <c r="I26" i="5"/>
  <c r="K26" i="5"/>
  <c r="H27" i="5"/>
  <c r="I27" i="5"/>
  <c r="K27" i="5"/>
  <c r="H28" i="5"/>
  <c r="I28" i="5"/>
  <c r="K28" i="5"/>
  <c r="H29" i="5"/>
  <c r="I29" i="5"/>
  <c r="K29" i="5"/>
  <c r="H30" i="5"/>
  <c r="I30" i="5"/>
  <c r="K30" i="5"/>
  <c r="H31" i="5"/>
  <c r="I31" i="5"/>
  <c r="K31" i="5"/>
  <c r="H32" i="5"/>
  <c r="I32" i="5"/>
  <c r="K32" i="5"/>
  <c r="H33" i="5"/>
  <c r="I33" i="5"/>
  <c r="K33" i="5"/>
  <c r="H34" i="5"/>
  <c r="I34" i="5"/>
  <c r="K34" i="5"/>
  <c r="H35" i="5"/>
  <c r="I35" i="5"/>
  <c r="K35" i="5"/>
  <c r="H36" i="5"/>
  <c r="I36" i="5"/>
  <c r="K36" i="5"/>
  <c r="H37" i="5"/>
  <c r="I37" i="5"/>
  <c r="K37" i="5"/>
  <c r="H38" i="5"/>
  <c r="I38" i="5"/>
  <c r="K38" i="5"/>
  <c r="H39" i="5"/>
  <c r="I39" i="5"/>
  <c r="K39" i="5"/>
  <c r="H40" i="5"/>
  <c r="I40" i="5"/>
  <c r="K40" i="5"/>
  <c r="H41" i="5"/>
  <c r="I41" i="5"/>
  <c r="K41" i="5"/>
  <c r="H42" i="5"/>
  <c r="I42" i="5"/>
  <c r="K42" i="5"/>
  <c r="H43" i="5"/>
  <c r="I43" i="5"/>
  <c r="K43" i="5"/>
  <c r="H44" i="5"/>
  <c r="I44" i="5"/>
  <c r="K44" i="5"/>
  <c r="H45" i="5"/>
  <c r="I45" i="5"/>
  <c r="K45" i="5"/>
  <c r="H46" i="5"/>
  <c r="I46" i="5"/>
  <c r="K46" i="5"/>
  <c r="H47" i="5"/>
  <c r="I47" i="5"/>
  <c r="K47" i="5"/>
  <c r="H48" i="5"/>
  <c r="I48" i="5"/>
  <c r="K48" i="5"/>
  <c r="H49" i="5"/>
  <c r="I49" i="5"/>
  <c r="K49" i="5"/>
  <c r="H50" i="5"/>
  <c r="I50" i="5"/>
  <c r="K50" i="5"/>
  <c r="H51" i="5"/>
  <c r="I51" i="5"/>
  <c r="K51" i="5"/>
  <c r="H52" i="5"/>
  <c r="I52" i="5"/>
  <c r="K52" i="5"/>
  <c r="H53" i="5"/>
  <c r="I53" i="5"/>
  <c r="K53" i="5"/>
  <c r="H54" i="5"/>
  <c r="I54" i="5"/>
  <c r="K54" i="5"/>
  <c r="H55" i="5"/>
  <c r="I55" i="5"/>
  <c r="K55" i="5"/>
  <c r="H56" i="5"/>
  <c r="I56" i="5"/>
  <c r="K56" i="5"/>
  <c r="H57" i="5"/>
  <c r="I57" i="5"/>
  <c r="K57" i="5"/>
  <c r="H58" i="5"/>
  <c r="I58" i="5"/>
  <c r="K58" i="5"/>
  <c r="H59" i="5"/>
  <c r="I59" i="5"/>
  <c r="K59" i="5"/>
  <c r="H60" i="5"/>
  <c r="I60" i="5"/>
  <c r="K60" i="5"/>
  <c r="H61" i="5"/>
  <c r="I61" i="5"/>
  <c r="K61" i="5"/>
  <c r="H62" i="5"/>
  <c r="I62" i="5"/>
  <c r="K62" i="5"/>
  <c r="H63" i="5"/>
  <c r="I63" i="5"/>
  <c r="K63" i="5"/>
  <c r="H64" i="5"/>
  <c r="I64" i="5"/>
  <c r="K64" i="5"/>
  <c r="H65" i="5"/>
  <c r="I65" i="5"/>
  <c r="K65" i="5"/>
  <c r="H66" i="5"/>
  <c r="I66" i="5"/>
  <c r="K66" i="5"/>
  <c r="H67" i="5"/>
  <c r="I67" i="5"/>
  <c r="K67" i="5"/>
  <c r="H68" i="5"/>
  <c r="I68" i="5"/>
  <c r="K68" i="5"/>
  <c r="H69" i="5"/>
  <c r="I69" i="5"/>
  <c r="K69" i="5"/>
  <c r="H70" i="5"/>
  <c r="I70" i="5"/>
  <c r="K70" i="5"/>
  <c r="H71" i="5"/>
  <c r="I71" i="5"/>
  <c r="K71" i="5"/>
  <c r="H72" i="5"/>
  <c r="I72" i="5"/>
  <c r="K72" i="5"/>
  <c r="H73" i="5"/>
  <c r="I73" i="5"/>
  <c r="K73" i="5"/>
  <c r="H74" i="5"/>
  <c r="I74" i="5"/>
  <c r="K74" i="5"/>
  <c r="H75" i="5"/>
  <c r="I75" i="5"/>
  <c r="K75" i="5"/>
  <c r="H76" i="5"/>
  <c r="I76" i="5"/>
  <c r="K76" i="5"/>
  <c r="H77" i="5"/>
  <c r="I77" i="5"/>
  <c r="K77" i="5"/>
  <c r="H78" i="5"/>
  <c r="I78" i="5"/>
  <c r="K78" i="5"/>
  <c r="H79" i="5"/>
  <c r="I79" i="5"/>
  <c r="K79" i="5"/>
  <c r="H80" i="5"/>
  <c r="I80" i="5"/>
  <c r="K80" i="5"/>
  <c r="H81" i="5"/>
  <c r="I81" i="5"/>
  <c r="K81" i="5"/>
  <c r="H82" i="5"/>
  <c r="I82" i="5"/>
  <c r="K82" i="5"/>
  <c r="H83" i="5"/>
  <c r="I83" i="5"/>
  <c r="K83" i="5"/>
  <c r="H84" i="5"/>
  <c r="I84" i="5"/>
  <c r="K84" i="5"/>
  <c r="H85" i="5"/>
  <c r="I85" i="5"/>
  <c r="K85" i="5"/>
  <c r="H86" i="5"/>
  <c r="I86" i="5"/>
  <c r="K86" i="5"/>
  <c r="H87" i="5"/>
  <c r="I87" i="5"/>
  <c r="K87" i="5"/>
  <c r="H88" i="5"/>
  <c r="I88" i="5"/>
  <c r="K88" i="5"/>
  <c r="H89" i="5"/>
  <c r="I89" i="5"/>
  <c r="K89" i="5"/>
  <c r="H90" i="5"/>
  <c r="I90" i="5"/>
  <c r="K90" i="5"/>
  <c r="H91" i="5"/>
  <c r="I91" i="5"/>
  <c r="K91" i="5"/>
  <c r="H92" i="5"/>
  <c r="I92" i="5"/>
  <c r="K92" i="5"/>
  <c r="H93" i="5"/>
  <c r="I93" i="5"/>
  <c r="K93" i="5"/>
  <c r="H94" i="5"/>
  <c r="I94" i="5"/>
  <c r="K94" i="5"/>
  <c r="H95" i="5"/>
  <c r="I95" i="5"/>
  <c r="K95" i="5"/>
  <c r="H96" i="5"/>
  <c r="I96" i="5"/>
  <c r="K96" i="5"/>
  <c r="H97" i="5"/>
  <c r="I97" i="5"/>
  <c r="K97" i="5"/>
  <c r="H98" i="5"/>
  <c r="I98" i="5"/>
  <c r="K98" i="5"/>
  <c r="H99" i="5"/>
  <c r="I99" i="5"/>
  <c r="K99" i="5"/>
  <c r="H100" i="5"/>
  <c r="I100" i="5"/>
  <c r="K100" i="5"/>
  <c r="H101" i="5"/>
  <c r="I101" i="5"/>
  <c r="K101" i="5"/>
  <c r="H102" i="5"/>
  <c r="I102" i="5"/>
  <c r="K102" i="5"/>
  <c r="H103" i="5"/>
  <c r="I103" i="5"/>
  <c r="K103" i="5"/>
  <c r="H104" i="5"/>
  <c r="I104" i="5"/>
  <c r="K104" i="5"/>
  <c r="H105" i="5"/>
  <c r="I105" i="5"/>
  <c r="K105" i="5"/>
  <c r="H106" i="5"/>
  <c r="I106" i="5"/>
  <c r="K106" i="5"/>
  <c r="H107" i="5"/>
  <c r="I107" i="5"/>
  <c r="K107" i="5"/>
  <c r="H108" i="5"/>
  <c r="I108" i="5"/>
  <c r="K108" i="5"/>
  <c r="H109" i="5"/>
  <c r="I109" i="5"/>
  <c r="K109" i="5"/>
  <c r="H110" i="5"/>
  <c r="I110" i="5"/>
  <c r="K110" i="5"/>
  <c r="H111" i="5"/>
  <c r="I111" i="5"/>
  <c r="K111" i="5"/>
  <c r="H112" i="5"/>
  <c r="I112" i="5"/>
  <c r="K112" i="5"/>
  <c r="H113" i="5"/>
  <c r="I113" i="5"/>
  <c r="K113" i="5"/>
  <c r="H114" i="5"/>
  <c r="I114" i="5"/>
  <c r="K114" i="5"/>
  <c r="H115" i="5"/>
  <c r="I115" i="5"/>
  <c r="K115" i="5"/>
  <c r="H116" i="5"/>
  <c r="I116" i="5"/>
  <c r="K116" i="5"/>
  <c r="H117" i="5"/>
  <c r="I117" i="5"/>
  <c r="K117" i="5"/>
  <c r="H118" i="5"/>
  <c r="I118" i="5"/>
  <c r="K118" i="5"/>
  <c r="H119" i="5"/>
  <c r="I119" i="5"/>
  <c r="K119" i="5"/>
  <c r="H120" i="5"/>
  <c r="I120" i="5"/>
  <c r="K120" i="5"/>
  <c r="H121" i="5"/>
  <c r="I121" i="5"/>
  <c r="K121" i="5"/>
  <c r="H122" i="5"/>
  <c r="I122" i="5"/>
  <c r="K122" i="5"/>
  <c r="H123" i="5"/>
  <c r="I123" i="5"/>
  <c r="K123" i="5"/>
  <c r="H124" i="5"/>
  <c r="I124" i="5"/>
  <c r="K124" i="5"/>
  <c r="H125" i="5"/>
  <c r="I125" i="5"/>
  <c r="K125" i="5"/>
  <c r="H126" i="5"/>
  <c r="I126" i="5"/>
  <c r="K126" i="5"/>
  <c r="H127" i="5"/>
  <c r="I127" i="5"/>
  <c r="K127" i="5"/>
  <c r="H128" i="5"/>
  <c r="I128" i="5"/>
  <c r="K128" i="5"/>
  <c r="H129" i="5"/>
  <c r="I129" i="5"/>
  <c r="K129" i="5"/>
  <c r="H130" i="5"/>
  <c r="I130" i="5"/>
  <c r="K130" i="5"/>
  <c r="H131" i="5"/>
  <c r="I131" i="5"/>
  <c r="K131" i="5"/>
  <c r="H132" i="5"/>
  <c r="I132" i="5"/>
  <c r="K132" i="5"/>
  <c r="H133" i="5"/>
  <c r="I133" i="5"/>
  <c r="K133" i="5"/>
  <c r="H134" i="5"/>
  <c r="I134" i="5"/>
  <c r="K134" i="5"/>
  <c r="H135" i="5"/>
  <c r="I135" i="5"/>
  <c r="K135" i="5"/>
  <c r="H136" i="5"/>
  <c r="I136" i="5"/>
  <c r="K136" i="5"/>
  <c r="H137" i="5"/>
  <c r="I137" i="5"/>
  <c r="K137" i="5"/>
  <c r="H138" i="5"/>
  <c r="I138" i="5"/>
  <c r="K138" i="5"/>
  <c r="H139" i="5"/>
  <c r="I139" i="5"/>
  <c r="K139" i="5"/>
  <c r="H140" i="5"/>
  <c r="I140" i="5"/>
  <c r="K140" i="5"/>
  <c r="H141" i="5"/>
  <c r="I141" i="5"/>
  <c r="K141" i="5"/>
  <c r="H142" i="5"/>
  <c r="I142" i="5"/>
  <c r="K142" i="5"/>
  <c r="H143" i="5"/>
  <c r="I143" i="5"/>
  <c r="K143" i="5"/>
  <c r="H144" i="5"/>
  <c r="I144" i="5"/>
  <c r="K144" i="5"/>
  <c r="H145" i="5"/>
  <c r="I145" i="5"/>
  <c r="K145" i="5"/>
  <c r="H146" i="5"/>
  <c r="I146" i="5"/>
  <c r="K146" i="5"/>
  <c r="H147" i="5"/>
  <c r="I147" i="5"/>
  <c r="K147" i="5"/>
  <c r="H148" i="5"/>
  <c r="I148" i="5"/>
  <c r="K148" i="5"/>
  <c r="H149" i="5"/>
  <c r="I149" i="5"/>
  <c r="K149" i="5"/>
  <c r="H150" i="5"/>
  <c r="I150" i="5"/>
  <c r="K150" i="5"/>
  <c r="H151" i="5"/>
  <c r="I151" i="5"/>
  <c r="K151" i="5"/>
  <c r="H152" i="5"/>
  <c r="I152" i="5"/>
  <c r="K152" i="5"/>
  <c r="H153" i="5"/>
  <c r="I153" i="5"/>
  <c r="K153" i="5"/>
  <c r="H154" i="5"/>
  <c r="I154" i="5"/>
  <c r="K154" i="5"/>
  <c r="H155" i="5"/>
  <c r="I155" i="5"/>
  <c r="K155" i="5"/>
  <c r="H156" i="5"/>
  <c r="I156" i="5"/>
  <c r="K156" i="5"/>
  <c r="H157" i="5"/>
  <c r="I157" i="5"/>
  <c r="K157" i="5"/>
  <c r="H158" i="5"/>
  <c r="I158" i="5"/>
  <c r="K158" i="5"/>
  <c r="H159" i="5"/>
  <c r="I159" i="5"/>
  <c r="K159" i="5"/>
  <c r="H160" i="5"/>
  <c r="I160" i="5"/>
  <c r="K160" i="5"/>
  <c r="H161" i="5"/>
  <c r="I161" i="5"/>
  <c r="K161" i="5"/>
  <c r="H162" i="5"/>
  <c r="I162" i="5"/>
  <c r="K162" i="5"/>
  <c r="H163" i="5"/>
  <c r="I163" i="5"/>
  <c r="K163" i="5"/>
  <c r="H164" i="5"/>
  <c r="I164" i="5"/>
  <c r="K164" i="5"/>
  <c r="H165" i="5"/>
  <c r="I165" i="5"/>
  <c r="K165" i="5"/>
  <c r="H166" i="5"/>
  <c r="I166" i="5"/>
  <c r="K166" i="5"/>
  <c r="H167" i="5"/>
  <c r="I167" i="5"/>
  <c r="K167" i="5"/>
  <c r="H168" i="5"/>
  <c r="I168" i="5"/>
  <c r="K168" i="5"/>
  <c r="H169" i="5"/>
  <c r="I169" i="5"/>
  <c r="K169" i="5"/>
  <c r="H170" i="5"/>
  <c r="I170" i="5"/>
  <c r="K170" i="5"/>
  <c r="H171" i="5"/>
  <c r="I171" i="5"/>
  <c r="K171" i="5"/>
  <c r="H172" i="5"/>
  <c r="I172" i="5"/>
  <c r="K172" i="5"/>
  <c r="H173" i="5"/>
  <c r="I173" i="5"/>
  <c r="K173" i="5"/>
  <c r="H174" i="5"/>
  <c r="I174" i="5"/>
  <c r="K174" i="5"/>
  <c r="H175" i="5"/>
  <c r="I175" i="5"/>
  <c r="K175" i="5"/>
  <c r="H176" i="5"/>
  <c r="I176" i="5"/>
  <c r="K176" i="5"/>
  <c r="H177" i="5"/>
  <c r="I177" i="5"/>
  <c r="K177" i="5"/>
  <c r="H178" i="5"/>
  <c r="I178" i="5"/>
  <c r="K178" i="5"/>
  <c r="H179" i="5"/>
  <c r="I179" i="5"/>
  <c r="K179" i="5"/>
  <c r="H180" i="5"/>
  <c r="I180" i="5"/>
  <c r="K180" i="5"/>
  <c r="H181" i="5"/>
  <c r="I181" i="5"/>
  <c r="K181" i="5"/>
  <c r="H182" i="5"/>
  <c r="I182" i="5"/>
  <c r="K182" i="5"/>
  <c r="H183" i="5"/>
  <c r="I183" i="5"/>
  <c r="K183" i="5"/>
  <c r="H184" i="5"/>
  <c r="I184" i="5"/>
  <c r="K184" i="5"/>
  <c r="H185" i="5"/>
  <c r="I185" i="5"/>
  <c r="K185" i="5"/>
  <c r="H186" i="5"/>
  <c r="I186" i="5"/>
  <c r="K186" i="5"/>
  <c r="H187" i="5"/>
  <c r="I187" i="5"/>
  <c r="K187" i="5"/>
  <c r="H188" i="5"/>
  <c r="I188" i="5"/>
  <c r="K188" i="5"/>
  <c r="H189" i="5"/>
  <c r="I189" i="5"/>
  <c r="K189" i="5"/>
  <c r="H190" i="5"/>
  <c r="I190" i="5"/>
  <c r="K190" i="5"/>
  <c r="H191" i="5"/>
  <c r="I191" i="5"/>
  <c r="K191" i="5"/>
  <c r="H192" i="5"/>
  <c r="I192" i="5"/>
  <c r="K192" i="5"/>
  <c r="H193" i="5"/>
  <c r="I193" i="5"/>
  <c r="K193" i="5"/>
  <c r="H194" i="5"/>
  <c r="I194" i="5"/>
  <c r="K194" i="5"/>
  <c r="H195" i="5"/>
  <c r="I195" i="5"/>
  <c r="K195" i="5"/>
  <c r="H196" i="5"/>
  <c r="I196" i="5"/>
  <c r="K196" i="5"/>
  <c r="H197" i="5"/>
  <c r="I197" i="5"/>
  <c r="K197" i="5"/>
  <c r="H198" i="5"/>
  <c r="I198" i="5"/>
  <c r="K198" i="5"/>
  <c r="H199" i="5"/>
  <c r="I199" i="5"/>
  <c r="K199" i="5"/>
  <c r="H200" i="5"/>
  <c r="I200" i="5"/>
  <c r="K200" i="5"/>
  <c r="H201" i="5"/>
  <c r="I201" i="5"/>
  <c r="K201" i="5"/>
  <c r="H202" i="5"/>
  <c r="I202" i="5"/>
  <c r="K202" i="5"/>
  <c r="H203" i="5"/>
  <c r="I203" i="5"/>
  <c r="K203" i="5"/>
  <c r="H204" i="5"/>
  <c r="I204" i="5"/>
  <c r="K204" i="5"/>
  <c r="H205" i="5"/>
  <c r="I205" i="5"/>
  <c r="K205" i="5"/>
  <c r="H206" i="5"/>
  <c r="I206" i="5"/>
  <c r="K206" i="5"/>
  <c r="H207" i="5"/>
  <c r="I207" i="5"/>
  <c r="K207" i="5"/>
  <c r="H208" i="5"/>
  <c r="I208" i="5"/>
  <c r="K208" i="5"/>
  <c r="H209" i="5"/>
  <c r="I209" i="5"/>
  <c r="K209" i="5"/>
  <c r="H210" i="5"/>
  <c r="I210" i="5"/>
  <c r="K210" i="5"/>
  <c r="H211" i="5"/>
  <c r="I211" i="5"/>
  <c r="K211" i="5"/>
  <c r="H212" i="5"/>
  <c r="I212" i="5"/>
  <c r="K212" i="5"/>
  <c r="H213" i="5"/>
  <c r="I213" i="5"/>
  <c r="K213" i="5"/>
  <c r="H214" i="5"/>
  <c r="I214" i="5"/>
  <c r="K214" i="5"/>
  <c r="H215" i="5"/>
  <c r="I215" i="5"/>
  <c r="K215" i="5"/>
  <c r="H216" i="5"/>
  <c r="I216" i="5"/>
  <c r="K216" i="5"/>
  <c r="H217" i="5"/>
  <c r="I217" i="5"/>
  <c r="K217" i="5"/>
  <c r="H218" i="5"/>
  <c r="I218" i="5"/>
  <c r="K218" i="5"/>
  <c r="H219" i="5"/>
  <c r="I219" i="5"/>
  <c r="K219" i="5"/>
  <c r="H220" i="5"/>
  <c r="I220" i="5"/>
  <c r="K220" i="5"/>
  <c r="H221" i="5"/>
  <c r="I221" i="5"/>
  <c r="K221" i="5"/>
  <c r="H222" i="5"/>
  <c r="I222" i="5"/>
  <c r="K222" i="5"/>
  <c r="H223" i="5"/>
  <c r="I223" i="5"/>
  <c r="K223" i="5"/>
  <c r="H224" i="5"/>
  <c r="I224" i="5"/>
  <c r="K224" i="5"/>
  <c r="H225" i="5"/>
  <c r="I225" i="5"/>
  <c r="K225" i="5"/>
  <c r="H226" i="5"/>
  <c r="I226" i="5"/>
  <c r="K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H240" i="5"/>
  <c r="H241" i="5"/>
  <c r="H242" i="5"/>
  <c r="H243" i="5"/>
  <c r="H244" i="5"/>
  <c r="H245" i="5"/>
  <c r="H246" i="5"/>
  <c r="H247" i="5"/>
  <c r="H248" i="5"/>
  <c r="O248" i="5" s="1"/>
  <c r="AF2" i="3" l="1"/>
  <c r="AF3" i="3" s="1"/>
  <c r="AF4" i="3" s="1"/>
  <c r="AF5" i="3" s="1"/>
  <c r="AF6" i="3" s="1"/>
  <c r="AF7" i="3" s="1"/>
  <c r="AF8" i="3" s="1"/>
  <c r="AF9" i="3" s="1"/>
  <c r="AF10" i="3" s="1"/>
  <c r="AF11" i="3" s="1"/>
  <c r="AF12" i="3" s="1"/>
  <c r="AF13" i="3" s="1"/>
  <c r="AF14" i="3" s="1"/>
  <c r="AF15" i="3" s="1"/>
  <c r="AF16" i="3" s="1"/>
  <c r="AF17" i="3" s="1"/>
  <c r="AF18" i="3" s="1"/>
  <c r="AF19" i="3" s="1"/>
  <c r="AF20" i="3" s="1"/>
  <c r="AF21" i="3" s="1"/>
  <c r="AF22" i="3" s="1"/>
  <c r="D28" i="2" s="1"/>
  <c r="AG24" i="3"/>
  <c r="D30" i="2" s="1"/>
  <c r="AF24" i="1"/>
  <c r="B30" i="2" s="1"/>
  <c r="AE5" i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B28" i="2" s="1"/>
  <c r="J87" i="8"/>
  <c r="J91" i="8"/>
  <c r="L196" i="8"/>
  <c r="J13" i="8"/>
  <c r="I3" i="8"/>
  <c r="H5" i="2" s="1"/>
  <c r="L110" i="8"/>
  <c r="L93" i="8"/>
  <c r="L126" i="8"/>
  <c r="L72" i="6"/>
  <c r="J76" i="6"/>
  <c r="L214" i="6"/>
  <c r="J17" i="6"/>
  <c r="K1" i="6"/>
  <c r="J12" i="6"/>
  <c r="J20" i="6"/>
  <c r="J49" i="6"/>
  <c r="J163" i="6"/>
  <c r="J84" i="6"/>
  <c r="J179" i="6"/>
  <c r="L198" i="6"/>
  <c r="L206" i="6"/>
  <c r="J140" i="6"/>
  <c r="L152" i="6"/>
  <c r="L140" i="7"/>
  <c r="J140" i="7"/>
  <c r="L179" i="7"/>
  <c r="J179" i="7"/>
  <c r="J227" i="8"/>
  <c r="J206" i="9"/>
  <c r="L202" i="9"/>
  <c r="L16" i="6"/>
  <c r="J25" i="6"/>
  <c r="J36" i="6"/>
  <c r="L48" i="6"/>
  <c r="J57" i="6"/>
  <c r="J68" i="6"/>
  <c r="L80" i="6"/>
  <c r="J89" i="6"/>
  <c r="L102" i="6"/>
  <c r="L106" i="6"/>
  <c r="L137" i="6"/>
  <c r="J139" i="6"/>
  <c r="J147" i="6"/>
  <c r="L168" i="6"/>
  <c r="L28" i="7"/>
  <c r="L129" i="7"/>
  <c r="J131" i="7"/>
  <c r="L136" i="7"/>
  <c r="L137" i="7"/>
  <c r="L139" i="7"/>
  <c r="J139" i="7"/>
  <c r="J150" i="7"/>
  <c r="J153" i="7"/>
  <c r="L156" i="7"/>
  <c r="J159" i="7"/>
  <c r="L162" i="7"/>
  <c r="J172" i="7"/>
  <c r="J175" i="7"/>
  <c r="J178" i="7"/>
  <c r="J188" i="7"/>
  <c r="J191" i="7"/>
  <c r="J194" i="7"/>
  <c r="L195" i="7"/>
  <c r="J195" i="7"/>
  <c r="J200" i="7"/>
  <c r="J203" i="7"/>
  <c r="J206" i="7"/>
  <c r="J221" i="7"/>
  <c r="J225" i="7"/>
  <c r="J223" i="7"/>
  <c r="L26" i="8"/>
  <c r="L42" i="8"/>
  <c r="L66" i="8"/>
  <c r="L74" i="8"/>
  <c r="L142" i="8"/>
  <c r="J60" i="9"/>
  <c r="J68" i="9"/>
  <c r="L75" i="9"/>
  <c r="J124" i="9"/>
  <c r="L146" i="9"/>
  <c r="L150" i="9"/>
  <c r="J152" i="9"/>
  <c r="L152" i="9"/>
  <c r="L162" i="9"/>
  <c r="L166" i="9"/>
  <c r="J168" i="9"/>
  <c r="L168" i="9"/>
  <c r="L178" i="9"/>
  <c r="L182" i="9"/>
  <c r="J184" i="9"/>
  <c r="L184" i="9"/>
  <c r="L194" i="9"/>
  <c r="J200" i="9"/>
  <c r="L200" i="9"/>
  <c r="L216" i="9"/>
  <c r="J220" i="9"/>
  <c r="L19" i="10"/>
  <c r="J23" i="10"/>
  <c r="L35" i="10"/>
  <c r="L169" i="7"/>
  <c r="J169" i="7"/>
  <c r="L197" i="7"/>
  <c r="J197" i="7"/>
  <c r="L50" i="8"/>
  <c r="J138" i="9"/>
  <c r="K3" i="6"/>
  <c r="F6" i="2" s="1"/>
  <c r="L24" i="6"/>
  <c r="J33" i="6"/>
  <c r="L56" i="6"/>
  <c r="J65" i="6"/>
  <c r="L88" i="6"/>
  <c r="J97" i="6"/>
  <c r="L142" i="6"/>
  <c r="L184" i="6"/>
  <c r="J195" i="6"/>
  <c r="L225" i="6"/>
  <c r="L19" i="7"/>
  <c r="J23" i="7"/>
  <c r="L35" i="7"/>
  <c r="J39" i="7"/>
  <c r="L128" i="7"/>
  <c r="J142" i="7"/>
  <c r="J145" i="7"/>
  <c r="J148" i="7"/>
  <c r="J151" i="7"/>
  <c r="J155" i="7"/>
  <c r="J161" i="7"/>
  <c r="L171" i="7"/>
  <c r="J171" i="7"/>
  <c r="J173" i="7"/>
  <c r="L177" i="7"/>
  <c r="J177" i="7"/>
  <c r="L187" i="7"/>
  <c r="J187" i="7"/>
  <c r="J189" i="7"/>
  <c r="L193" i="7"/>
  <c r="J193" i="7"/>
  <c r="J199" i="7"/>
  <c r="J201" i="7"/>
  <c r="J205" i="7"/>
  <c r="J215" i="7"/>
  <c r="J217" i="7"/>
  <c r="L17" i="8"/>
  <c r="J21" i="8"/>
  <c r="J29" i="8"/>
  <c r="L33" i="8"/>
  <c r="J37" i="8"/>
  <c r="L101" i="8"/>
  <c r="L105" i="8"/>
  <c r="J149" i="8"/>
  <c r="J17" i="9"/>
  <c r="J33" i="9"/>
  <c r="L55" i="9"/>
  <c r="L59" i="9"/>
  <c r="L145" i="9"/>
  <c r="L148" i="9"/>
  <c r="J150" i="9"/>
  <c r="L151" i="9"/>
  <c r="L161" i="9"/>
  <c r="L164" i="9"/>
  <c r="J166" i="9"/>
  <c r="L167" i="9"/>
  <c r="L177" i="9"/>
  <c r="L180" i="9"/>
  <c r="J182" i="9"/>
  <c r="L183" i="9"/>
  <c r="L193" i="9"/>
  <c r="L196" i="9"/>
  <c r="J198" i="9"/>
  <c r="L212" i="9"/>
  <c r="L210" i="9"/>
  <c r="L185" i="7"/>
  <c r="J185" i="7"/>
  <c r="K5" i="6"/>
  <c r="L32" i="6"/>
  <c r="J41" i="6"/>
  <c r="L64" i="6"/>
  <c r="J73" i="6"/>
  <c r="L96" i="6"/>
  <c r="J141" i="6"/>
  <c r="L166" i="6"/>
  <c r="L182" i="6"/>
  <c r="J211" i="6"/>
  <c r="L12" i="7"/>
  <c r="L20" i="7"/>
  <c r="J141" i="7"/>
  <c r="J147" i="7"/>
  <c r="L154" i="7"/>
  <c r="J164" i="7"/>
  <c r="J167" i="7"/>
  <c r="J170" i="7"/>
  <c r="J180" i="7"/>
  <c r="J183" i="7"/>
  <c r="J186" i="7"/>
  <c r="L196" i="7"/>
  <c r="J198" i="7"/>
  <c r="J211" i="7"/>
  <c r="L10" i="8"/>
  <c r="L82" i="8"/>
  <c r="L86" i="8"/>
  <c r="L94" i="8"/>
  <c r="J96" i="8"/>
  <c r="L164" i="8"/>
  <c r="L212" i="8"/>
  <c r="J12" i="9"/>
  <c r="J20" i="9"/>
  <c r="J137" i="9"/>
  <c r="J140" i="9"/>
  <c r="L142" i="9"/>
  <c r="J144" i="9"/>
  <c r="L144" i="9"/>
  <c r="L154" i="9"/>
  <c r="L158" i="9"/>
  <c r="J160" i="9"/>
  <c r="L160" i="9"/>
  <c r="L170" i="9"/>
  <c r="L174" i="9"/>
  <c r="J176" i="9"/>
  <c r="L176" i="9"/>
  <c r="L186" i="9"/>
  <c r="L190" i="9"/>
  <c r="J192" i="9"/>
  <c r="L192" i="9"/>
  <c r="L206" i="9"/>
  <c r="L208" i="9"/>
  <c r="I1" i="7"/>
  <c r="G10" i="2" s="1"/>
  <c r="G21" i="2" s="1"/>
  <c r="J15" i="7"/>
  <c r="L36" i="7"/>
  <c r="J144" i="7"/>
  <c r="J152" i="7"/>
  <c r="L160" i="7"/>
  <c r="L167" i="7"/>
  <c r="J168" i="7"/>
  <c r="L175" i="7"/>
  <c r="J176" i="7"/>
  <c r="L183" i="7"/>
  <c r="J184" i="7"/>
  <c r="L191" i="7"/>
  <c r="J192" i="7"/>
  <c r="J204" i="7"/>
  <c r="J219" i="7"/>
  <c r="L18" i="8"/>
  <c r="J45" i="8"/>
  <c r="L49" i="8"/>
  <c r="J53" i="8"/>
  <c r="L84" i="8"/>
  <c r="L89" i="8"/>
  <c r="L99" i="8"/>
  <c r="L148" i="8"/>
  <c r="J157" i="8"/>
  <c r="L11" i="9"/>
  <c r="J28" i="9"/>
  <c r="J49" i="9"/>
  <c r="L71" i="9"/>
  <c r="J76" i="9"/>
  <c r="J121" i="9"/>
  <c r="J148" i="9"/>
  <c r="L149" i="9"/>
  <c r="J156" i="9"/>
  <c r="L157" i="9"/>
  <c r="J164" i="9"/>
  <c r="L165" i="9"/>
  <c r="J172" i="9"/>
  <c r="L173" i="9"/>
  <c r="J180" i="9"/>
  <c r="L181" i="9"/>
  <c r="J188" i="9"/>
  <c r="L189" i="9"/>
  <c r="J196" i="9"/>
  <c r="J204" i="9"/>
  <c r="J219" i="9"/>
  <c r="L165" i="7"/>
  <c r="J166" i="7"/>
  <c r="L173" i="7"/>
  <c r="J174" i="7"/>
  <c r="L181" i="7"/>
  <c r="J182" i="7"/>
  <c r="L189" i="7"/>
  <c r="J190" i="7"/>
  <c r="J202" i="7"/>
  <c r="J222" i="7"/>
  <c r="J227" i="7"/>
  <c r="L34" i="8"/>
  <c r="J61" i="8"/>
  <c r="L65" i="8"/>
  <c r="J69" i="8"/>
  <c r="J98" i="8"/>
  <c r="L152" i="8"/>
  <c r="J181" i="8"/>
  <c r="J189" i="8"/>
  <c r="J213" i="8"/>
  <c r="J221" i="8"/>
  <c r="L23" i="9"/>
  <c r="L27" i="9"/>
  <c r="J44" i="9"/>
  <c r="J65" i="9"/>
  <c r="J74" i="9"/>
  <c r="L120" i="9"/>
  <c r="J129" i="9"/>
  <c r="J146" i="9"/>
  <c r="L147" i="9"/>
  <c r="J154" i="9"/>
  <c r="L155" i="9"/>
  <c r="J162" i="9"/>
  <c r="L163" i="9"/>
  <c r="J170" i="9"/>
  <c r="L171" i="9"/>
  <c r="J178" i="9"/>
  <c r="L179" i="9"/>
  <c r="J186" i="9"/>
  <c r="L187" i="9"/>
  <c r="J194" i="9"/>
  <c r="L195" i="9"/>
  <c r="J202" i="9"/>
  <c r="J225" i="9"/>
  <c r="L83" i="10"/>
  <c r="J156" i="10"/>
  <c r="J164" i="10"/>
  <c r="J168" i="10"/>
  <c r="J176" i="10"/>
  <c r="J180" i="10"/>
  <c r="J184" i="10"/>
  <c r="J188" i="10"/>
  <c r="J192" i="10"/>
  <c r="J200" i="10"/>
  <c r="J204" i="10"/>
  <c r="J208" i="10"/>
  <c r="J216" i="10"/>
  <c r="J52" i="10"/>
  <c r="J147" i="10"/>
  <c r="J151" i="10"/>
  <c r="J227" i="10"/>
  <c r="L10" i="10"/>
  <c r="L67" i="10"/>
  <c r="L75" i="10"/>
  <c r="J160" i="10"/>
  <c r="J172" i="10"/>
  <c r="J196" i="10"/>
  <c r="J212" i="10"/>
  <c r="L28" i="10"/>
  <c r="L32" i="10"/>
  <c r="L138" i="10"/>
  <c r="L142" i="10"/>
  <c r="J13" i="10"/>
  <c r="L51" i="10"/>
  <c r="J143" i="10"/>
  <c r="L146" i="10"/>
  <c r="L150" i="10"/>
  <c r="J155" i="10"/>
  <c r="J235" i="10"/>
  <c r="J220" i="10"/>
  <c r="J224" i="10"/>
  <c r="J15" i="10"/>
  <c r="L27" i="10"/>
  <c r="J44" i="10"/>
  <c r="L91" i="10"/>
  <c r="L107" i="10"/>
  <c r="K5" i="10"/>
  <c r="L12" i="10"/>
  <c r="J21" i="10"/>
  <c r="L43" i="10"/>
  <c r="J60" i="10"/>
  <c r="L64" i="10"/>
  <c r="J84" i="10"/>
  <c r="J90" i="10"/>
  <c r="L94" i="10"/>
  <c r="L102" i="10"/>
  <c r="L123" i="10"/>
  <c r="L131" i="10"/>
  <c r="J140" i="10"/>
  <c r="L154" i="10"/>
  <c r="J228" i="10"/>
  <c r="J232" i="10"/>
  <c r="J236" i="10"/>
  <c r="I3" i="10"/>
  <c r="L48" i="10"/>
  <c r="J68" i="10"/>
  <c r="J124" i="10"/>
  <c r="J132" i="10"/>
  <c r="L11" i="10"/>
  <c r="L20" i="10"/>
  <c r="J36" i="10"/>
  <c r="L59" i="10"/>
  <c r="J76" i="10"/>
  <c r="L80" i="10"/>
  <c r="J93" i="10"/>
  <c r="J116" i="10"/>
  <c r="J126" i="10"/>
  <c r="L130" i="10"/>
  <c r="L139" i="10"/>
  <c r="J148" i="10"/>
  <c r="J225" i="10"/>
  <c r="O246" i="10"/>
  <c r="O245" i="10" s="1"/>
  <c r="O244" i="10" s="1"/>
  <c r="O243" i="10" s="1"/>
  <c r="O242" i="10" s="1"/>
  <c r="O241" i="10" s="1"/>
  <c r="O240" i="10" s="1"/>
  <c r="O239" i="10" s="1"/>
  <c r="O238" i="10" s="1"/>
  <c r="O237" i="10" s="1"/>
  <c r="O236" i="10" s="1"/>
  <c r="O235" i="10" s="1"/>
  <c r="O234" i="10" s="1"/>
  <c r="O233" i="10" s="1"/>
  <c r="O232" i="10" s="1"/>
  <c r="O231" i="10" s="1"/>
  <c r="O230" i="10" s="1"/>
  <c r="O229" i="10" s="1"/>
  <c r="O228" i="10" s="1"/>
  <c r="O227" i="10" s="1"/>
  <c r="O226" i="10" s="1"/>
  <c r="O225" i="10" s="1"/>
  <c r="O224" i="10" s="1"/>
  <c r="O223" i="10" s="1"/>
  <c r="O222" i="10" s="1"/>
  <c r="O221" i="10" s="1"/>
  <c r="O220" i="10" s="1"/>
  <c r="O219" i="10" s="1"/>
  <c r="O218" i="10" s="1"/>
  <c r="O217" i="10" s="1"/>
  <c r="O216" i="10" s="1"/>
  <c r="O215" i="10" s="1"/>
  <c r="O214" i="10" s="1"/>
  <c r="O213" i="10" s="1"/>
  <c r="O212" i="10" s="1"/>
  <c r="O211" i="10" s="1"/>
  <c r="O210" i="10" s="1"/>
  <c r="O209" i="10" s="1"/>
  <c r="O208" i="10" s="1"/>
  <c r="O207" i="10" s="1"/>
  <c r="O206" i="10" s="1"/>
  <c r="O205" i="10" s="1"/>
  <c r="O204" i="10" s="1"/>
  <c r="O203" i="10" s="1"/>
  <c r="O202" i="10" s="1"/>
  <c r="O201" i="10" s="1"/>
  <c r="O200" i="10" s="1"/>
  <c r="O199" i="10" s="1"/>
  <c r="O198" i="10" s="1"/>
  <c r="O197" i="10" s="1"/>
  <c r="O196" i="10" s="1"/>
  <c r="O195" i="10" s="1"/>
  <c r="O194" i="10" s="1"/>
  <c r="O193" i="10" s="1"/>
  <c r="O192" i="10" s="1"/>
  <c r="O191" i="10" s="1"/>
  <c r="O190" i="10" s="1"/>
  <c r="O189" i="10" s="1"/>
  <c r="O188" i="10" s="1"/>
  <c r="O187" i="10" s="1"/>
  <c r="O186" i="10" s="1"/>
  <c r="O185" i="10" s="1"/>
  <c r="O184" i="10" s="1"/>
  <c r="O183" i="10" s="1"/>
  <c r="O182" i="10" s="1"/>
  <c r="O181" i="10" s="1"/>
  <c r="O180" i="10" s="1"/>
  <c r="O179" i="10" s="1"/>
  <c r="O178" i="10" s="1"/>
  <c r="O177" i="10" s="1"/>
  <c r="O176" i="10" s="1"/>
  <c r="O175" i="10" s="1"/>
  <c r="O174" i="10" s="1"/>
  <c r="O173" i="10" s="1"/>
  <c r="O172" i="10" s="1"/>
  <c r="O171" i="10" s="1"/>
  <c r="O170" i="10" s="1"/>
  <c r="O169" i="10" s="1"/>
  <c r="O168" i="10" s="1"/>
  <c r="O167" i="10" s="1"/>
  <c r="O166" i="10" s="1"/>
  <c r="O165" i="10" s="1"/>
  <c r="O164" i="10" s="1"/>
  <c r="O163" i="10" s="1"/>
  <c r="O162" i="10" s="1"/>
  <c r="O161" i="10" s="1"/>
  <c r="O160" i="10" s="1"/>
  <c r="O159" i="10" s="1"/>
  <c r="O158" i="10" s="1"/>
  <c r="O157" i="10" s="1"/>
  <c r="O156" i="10" s="1"/>
  <c r="O155" i="10" s="1"/>
  <c r="O154" i="10" s="1"/>
  <c r="O153" i="10" s="1"/>
  <c r="O152" i="10" s="1"/>
  <c r="O151" i="10" s="1"/>
  <c r="O150" i="10" s="1"/>
  <c r="O149" i="10" s="1"/>
  <c r="O148" i="10" s="1"/>
  <c r="O147" i="10" s="1"/>
  <c r="O146" i="10" s="1"/>
  <c r="O145" i="10" s="1"/>
  <c r="O144" i="10" s="1"/>
  <c r="O143" i="10" s="1"/>
  <c r="O142" i="10" s="1"/>
  <c r="O141" i="10" s="1"/>
  <c r="O140" i="10" s="1"/>
  <c r="O139" i="10" s="1"/>
  <c r="O138" i="10" s="1"/>
  <c r="O137" i="10" s="1"/>
  <c r="O136" i="10" s="1"/>
  <c r="O135" i="10" s="1"/>
  <c r="O134" i="10" s="1"/>
  <c r="O133" i="10" s="1"/>
  <c r="O132" i="10" s="1"/>
  <c r="O131" i="10" s="1"/>
  <c r="O130" i="10" s="1"/>
  <c r="O129" i="10" s="1"/>
  <c r="O128" i="10" s="1"/>
  <c r="O127" i="10" s="1"/>
  <c r="O126" i="10" s="1"/>
  <c r="O125" i="10" s="1"/>
  <c r="O124" i="10" s="1"/>
  <c r="O123" i="10" s="1"/>
  <c r="O122" i="10" s="1"/>
  <c r="O121" i="10" s="1"/>
  <c r="O120" i="10" s="1"/>
  <c r="O119" i="10" s="1"/>
  <c r="O118" i="10" s="1"/>
  <c r="O117" i="10" s="1"/>
  <c r="O116" i="10" s="1"/>
  <c r="O115" i="10" s="1"/>
  <c r="O114" i="10" s="1"/>
  <c r="O113" i="10" s="1"/>
  <c r="O112" i="10" s="1"/>
  <c r="O111" i="10" s="1"/>
  <c r="O110" i="10" s="1"/>
  <c r="O109" i="10" s="1"/>
  <c r="O108" i="10" s="1"/>
  <c r="O107" i="10" s="1"/>
  <c r="O106" i="10" s="1"/>
  <c r="O105" i="10" s="1"/>
  <c r="O104" i="10" s="1"/>
  <c r="O103" i="10" s="1"/>
  <c r="O102" i="10" s="1"/>
  <c r="O101" i="10" s="1"/>
  <c r="O100" i="10" s="1"/>
  <c r="O99" i="10" s="1"/>
  <c r="O98" i="10" s="1"/>
  <c r="O97" i="10" s="1"/>
  <c r="O96" i="10" s="1"/>
  <c r="O95" i="10" s="1"/>
  <c r="O94" i="10" s="1"/>
  <c r="O93" i="10" s="1"/>
  <c r="O92" i="10" s="1"/>
  <c r="O91" i="10" s="1"/>
  <c r="O90" i="10" s="1"/>
  <c r="O89" i="10" s="1"/>
  <c r="O88" i="10" s="1"/>
  <c r="O87" i="10" s="1"/>
  <c r="O86" i="10" s="1"/>
  <c r="O85" i="10" s="1"/>
  <c r="O84" i="10" s="1"/>
  <c r="O83" i="10" s="1"/>
  <c r="O82" i="10" s="1"/>
  <c r="O81" i="10" s="1"/>
  <c r="O80" i="10" s="1"/>
  <c r="O79" i="10" s="1"/>
  <c r="O78" i="10" s="1"/>
  <c r="O77" i="10" s="1"/>
  <c r="O76" i="10" s="1"/>
  <c r="O75" i="10" s="1"/>
  <c r="O74" i="10" s="1"/>
  <c r="O73" i="10" s="1"/>
  <c r="O72" i="10" s="1"/>
  <c r="O71" i="10" s="1"/>
  <c r="O70" i="10" s="1"/>
  <c r="O69" i="10" s="1"/>
  <c r="O68" i="10" s="1"/>
  <c r="O67" i="10" s="1"/>
  <c r="O66" i="10" s="1"/>
  <c r="O65" i="10" s="1"/>
  <c r="O64" i="10" s="1"/>
  <c r="O63" i="10" s="1"/>
  <c r="O62" i="10" s="1"/>
  <c r="O61" i="10" s="1"/>
  <c r="O60" i="10" s="1"/>
  <c r="O59" i="10" s="1"/>
  <c r="O58" i="10" s="1"/>
  <c r="O57" i="10" s="1"/>
  <c r="O56" i="10" s="1"/>
  <c r="O55" i="10" s="1"/>
  <c r="O54" i="10" s="1"/>
  <c r="O53" i="10" s="1"/>
  <c r="O52" i="10" s="1"/>
  <c r="O51" i="10" s="1"/>
  <c r="O50" i="10" s="1"/>
  <c r="O49" i="10" s="1"/>
  <c r="O48" i="10" s="1"/>
  <c r="O47" i="10" s="1"/>
  <c r="O46" i="10" s="1"/>
  <c r="O45" i="10" s="1"/>
  <c r="O44" i="10" s="1"/>
  <c r="O43" i="10" s="1"/>
  <c r="O42" i="10" s="1"/>
  <c r="O41" i="10" s="1"/>
  <c r="O40" i="10" s="1"/>
  <c r="O39" i="10" s="1"/>
  <c r="O38" i="10" s="1"/>
  <c r="O37" i="10" s="1"/>
  <c r="O36" i="10" s="1"/>
  <c r="O35" i="10" s="1"/>
  <c r="O34" i="10" s="1"/>
  <c r="O33" i="10" s="1"/>
  <c r="O32" i="10" s="1"/>
  <c r="O31" i="10" s="1"/>
  <c r="O30" i="10" s="1"/>
  <c r="O29" i="10" s="1"/>
  <c r="O28" i="10" s="1"/>
  <c r="O27" i="10" s="1"/>
  <c r="O26" i="10" s="1"/>
  <c r="O25" i="10" s="1"/>
  <c r="O24" i="10" s="1"/>
  <c r="O23" i="10" s="1"/>
  <c r="O22" i="10" s="1"/>
  <c r="O21" i="10" s="1"/>
  <c r="O20" i="10" s="1"/>
  <c r="O19" i="10" s="1"/>
  <c r="O18" i="10" s="1"/>
  <c r="O17" i="10" s="1"/>
  <c r="O16" i="10" s="1"/>
  <c r="O15" i="10" s="1"/>
  <c r="O14" i="10" s="1"/>
  <c r="O13" i="10" s="1"/>
  <c r="O12" i="10" s="1"/>
  <c r="O11" i="10" s="1"/>
  <c r="O10" i="10" s="1"/>
  <c r="O3" i="10" s="1"/>
  <c r="O5" i="10" s="1"/>
  <c r="J231" i="10"/>
  <c r="L17" i="10"/>
  <c r="L18" i="10"/>
  <c r="L25" i="10"/>
  <c r="L26" i="10"/>
  <c r="L31" i="10"/>
  <c r="J41" i="10"/>
  <c r="L47" i="10"/>
  <c r="J57" i="10"/>
  <c r="L63" i="10"/>
  <c r="J73" i="10"/>
  <c r="L79" i="10"/>
  <c r="J89" i="10"/>
  <c r="L97" i="10"/>
  <c r="L101" i="10"/>
  <c r="L106" i="10"/>
  <c r="L111" i="10"/>
  <c r="L122" i="10"/>
  <c r="L136" i="10"/>
  <c r="L137" i="10"/>
  <c r="L145" i="10"/>
  <c r="L153" i="10"/>
  <c r="J11" i="10"/>
  <c r="L15" i="10"/>
  <c r="L16" i="10"/>
  <c r="J19" i="10"/>
  <c r="L23" i="10"/>
  <c r="L24" i="10"/>
  <c r="J27" i="10"/>
  <c r="J30" i="10"/>
  <c r="I5" i="10"/>
  <c r="L40" i="10"/>
  <c r="L56" i="10"/>
  <c r="L72" i="10"/>
  <c r="L88" i="10"/>
  <c r="L96" i="10"/>
  <c r="L100" i="10"/>
  <c r="J103" i="10"/>
  <c r="J118" i="10"/>
  <c r="L109" i="10"/>
  <c r="L128" i="10"/>
  <c r="J130" i="10"/>
  <c r="L134" i="10"/>
  <c r="L135" i="10"/>
  <c r="J138" i="10"/>
  <c r="J144" i="10"/>
  <c r="J152" i="10"/>
  <c r="L158" i="10"/>
  <c r="L162" i="10"/>
  <c r="L166" i="10"/>
  <c r="L170" i="10"/>
  <c r="L174" i="10"/>
  <c r="L178" i="10"/>
  <c r="L182" i="10"/>
  <c r="L186" i="10"/>
  <c r="L190" i="10"/>
  <c r="L194" i="10"/>
  <c r="L198" i="10"/>
  <c r="L202" i="10"/>
  <c r="L206" i="10"/>
  <c r="L210" i="10"/>
  <c r="L214" i="10"/>
  <c r="J229" i="10"/>
  <c r="J233" i="10"/>
  <c r="J237" i="10"/>
  <c r="L13" i="10"/>
  <c r="L14" i="10"/>
  <c r="J17" i="10"/>
  <c r="L21" i="10"/>
  <c r="L22" i="10"/>
  <c r="J25" i="10"/>
  <c r="L29" i="10"/>
  <c r="J33" i="10"/>
  <c r="L39" i="10"/>
  <c r="J49" i="10"/>
  <c r="L55" i="10"/>
  <c r="J65" i="10"/>
  <c r="L71" i="10"/>
  <c r="J81" i="10"/>
  <c r="L87" i="10"/>
  <c r="L99" i="10"/>
  <c r="L127" i="10"/>
  <c r="L132" i="10"/>
  <c r="L133" i="10"/>
  <c r="J136" i="10"/>
  <c r="L140" i="10"/>
  <c r="L141" i="10"/>
  <c r="L149" i="10"/>
  <c r="L157" i="10"/>
  <c r="L225" i="10"/>
  <c r="J226" i="10"/>
  <c r="O7" i="10"/>
  <c r="K1" i="10"/>
  <c r="K3" i="10"/>
  <c r="L34" i="10"/>
  <c r="J35" i="10"/>
  <c r="L37" i="10"/>
  <c r="J38" i="10"/>
  <c r="L42" i="10"/>
  <c r="J43" i="10"/>
  <c r="L45" i="10"/>
  <c r="J46" i="10"/>
  <c r="L50" i="10"/>
  <c r="J51" i="10"/>
  <c r="L53" i="10"/>
  <c r="J54" i="10"/>
  <c r="L58" i="10"/>
  <c r="J59" i="10"/>
  <c r="L61" i="10"/>
  <c r="J62" i="10"/>
  <c r="L66" i="10"/>
  <c r="J67" i="10"/>
  <c r="L69" i="10"/>
  <c r="J70" i="10"/>
  <c r="L74" i="10"/>
  <c r="J75" i="10"/>
  <c r="L77" i="10"/>
  <c r="J78" i="10"/>
  <c r="L82" i="10"/>
  <c r="J83" i="10"/>
  <c r="L85" i="10"/>
  <c r="J86" i="10"/>
  <c r="L90" i="10"/>
  <c r="J91" i="10"/>
  <c r="J95" i="10"/>
  <c r="J98" i="10"/>
  <c r="J102" i="10"/>
  <c r="L103" i="10"/>
  <c r="L104" i="10"/>
  <c r="J104" i="10"/>
  <c r="J115" i="10"/>
  <c r="J114" i="10"/>
  <c r="L117" i="10"/>
  <c r="L120" i="10"/>
  <c r="H1" i="10"/>
  <c r="J10" i="10"/>
  <c r="J12" i="10"/>
  <c r="J14" i="10"/>
  <c r="J16" i="10"/>
  <c r="J18" i="10"/>
  <c r="J20" i="10"/>
  <c r="J22" i="10"/>
  <c r="J24" i="10"/>
  <c r="J26" i="10"/>
  <c r="J28" i="10"/>
  <c r="J32" i="10"/>
  <c r="L36" i="10"/>
  <c r="J37" i="10"/>
  <c r="J40" i="10"/>
  <c r="L44" i="10"/>
  <c r="J45" i="10"/>
  <c r="J48" i="10"/>
  <c r="L52" i="10"/>
  <c r="J53" i="10"/>
  <c r="J56" i="10"/>
  <c r="L60" i="10"/>
  <c r="J61" i="10"/>
  <c r="J64" i="10"/>
  <c r="L68" i="10"/>
  <c r="J69" i="10"/>
  <c r="J72" i="10"/>
  <c r="L76" i="10"/>
  <c r="J77" i="10"/>
  <c r="J80" i="10"/>
  <c r="L84" i="10"/>
  <c r="J85" i="10"/>
  <c r="J88" i="10"/>
  <c r="L92" i="10"/>
  <c r="L93" i="10"/>
  <c r="J100" i="10"/>
  <c r="J101" i="10"/>
  <c r="J110" i="10"/>
  <c r="J113" i="10"/>
  <c r="L113" i="10"/>
  <c r="J112" i="10"/>
  <c r="L114" i="10"/>
  <c r="L119" i="10"/>
  <c r="L129" i="10"/>
  <c r="J129" i="10"/>
  <c r="J128" i="10"/>
  <c r="I1" i="10"/>
  <c r="H3" i="10"/>
  <c r="H5" i="10"/>
  <c r="J29" i="10"/>
  <c r="L30" i="10"/>
  <c r="J31" i="10"/>
  <c r="L33" i="10"/>
  <c r="J34" i="10"/>
  <c r="L38" i="10"/>
  <c r="J39" i="10"/>
  <c r="L41" i="10"/>
  <c r="J42" i="10"/>
  <c r="L46" i="10"/>
  <c r="J47" i="10"/>
  <c r="L49" i="10"/>
  <c r="J50" i="10"/>
  <c r="L54" i="10"/>
  <c r="J55" i="10"/>
  <c r="L57" i="10"/>
  <c r="J58" i="10"/>
  <c r="L62" i="10"/>
  <c r="J63" i="10"/>
  <c r="L65" i="10"/>
  <c r="J66" i="10"/>
  <c r="L70" i="10"/>
  <c r="J71" i="10"/>
  <c r="L73" i="10"/>
  <c r="J74" i="10"/>
  <c r="L78" i="10"/>
  <c r="J79" i="10"/>
  <c r="L81" i="10"/>
  <c r="J82" i="10"/>
  <c r="L86" i="10"/>
  <c r="J87" i="10"/>
  <c r="L89" i="10"/>
  <c r="J94" i="10"/>
  <c r="L95" i="10"/>
  <c r="J96" i="10"/>
  <c r="J97" i="10"/>
  <c r="L98" i="10"/>
  <c r="J99" i="10"/>
  <c r="J107" i="10"/>
  <c r="J106" i="10"/>
  <c r="L112" i="10"/>
  <c r="J123" i="10"/>
  <c r="J122" i="10"/>
  <c r="J105" i="10"/>
  <c r="L105" i="10"/>
  <c r="J121" i="10"/>
  <c r="L121" i="10"/>
  <c r="J120" i="10"/>
  <c r="L108" i="10"/>
  <c r="J109" i="10"/>
  <c r="L116" i="10"/>
  <c r="J117" i="10"/>
  <c r="L124" i="10"/>
  <c r="J125" i="10"/>
  <c r="L110" i="10"/>
  <c r="J111" i="10"/>
  <c r="L118" i="10"/>
  <c r="J119" i="10"/>
  <c r="L126" i="10"/>
  <c r="J127" i="10"/>
  <c r="J159" i="10"/>
  <c r="L161" i="10"/>
  <c r="J163" i="10"/>
  <c r="L165" i="10"/>
  <c r="J167" i="10"/>
  <c r="L169" i="10"/>
  <c r="J171" i="10"/>
  <c r="L173" i="10"/>
  <c r="J175" i="10"/>
  <c r="L177" i="10"/>
  <c r="J179" i="10"/>
  <c r="L181" i="10"/>
  <c r="J183" i="10"/>
  <c r="L185" i="10"/>
  <c r="J187" i="10"/>
  <c r="L189" i="10"/>
  <c r="J191" i="10"/>
  <c r="L193" i="10"/>
  <c r="J195" i="10"/>
  <c r="L197" i="10"/>
  <c r="J199" i="10"/>
  <c r="L201" i="10"/>
  <c r="J203" i="10"/>
  <c r="L205" i="10"/>
  <c r="J207" i="10"/>
  <c r="L209" i="10"/>
  <c r="J211" i="10"/>
  <c r="L213" i="10"/>
  <c r="J215" i="10"/>
  <c r="L217" i="10"/>
  <c r="L218" i="10"/>
  <c r="J219" i="10"/>
  <c r="L221" i="10"/>
  <c r="L222" i="10"/>
  <c r="J223" i="10"/>
  <c r="J131" i="10"/>
  <c r="J133" i="10"/>
  <c r="J135" i="10"/>
  <c r="J137" i="10"/>
  <c r="J139" i="10"/>
  <c r="J141" i="10"/>
  <c r="J142" i="10"/>
  <c r="J146" i="10"/>
  <c r="J150" i="10"/>
  <c r="J154" i="10"/>
  <c r="J158" i="10"/>
  <c r="J162" i="10"/>
  <c r="J166" i="10"/>
  <c r="J170" i="10"/>
  <c r="J174" i="10"/>
  <c r="J178" i="10"/>
  <c r="J182" i="10"/>
  <c r="J186" i="10"/>
  <c r="J190" i="10"/>
  <c r="J194" i="10"/>
  <c r="J198" i="10"/>
  <c r="J202" i="10"/>
  <c r="J206" i="10"/>
  <c r="J210" i="10"/>
  <c r="J214" i="10"/>
  <c r="J218" i="10"/>
  <c r="J222" i="10"/>
  <c r="L143" i="10"/>
  <c r="L144" i="10"/>
  <c r="J145" i="10"/>
  <c r="L147" i="10"/>
  <c r="L148" i="10"/>
  <c r="J149" i="10"/>
  <c r="L151" i="10"/>
  <c r="L152" i="10"/>
  <c r="J153" i="10"/>
  <c r="L155" i="10"/>
  <c r="L156" i="10"/>
  <c r="J157" i="10"/>
  <c r="L159" i="10"/>
  <c r="L160" i="10"/>
  <c r="J161" i="10"/>
  <c r="L163" i="10"/>
  <c r="L164" i="10"/>
  <c r="J165" i="10"/>
  <c r="L167" i="10"/>
  <c r="L168" i="10"/>
  <c r="J169" i="10"/>
  <c r="L171" i="10"/>
  <c r="L172" i="10"/>
  <c r="J173" i="10"/>
  <c r="L175" i="10"/>
  <c r="L176" i="10"/>
  <c r="J177" i="10"/>
  <c r="L179" i="10"/>
  <c r="L180" i="10"/>
  <c r="J181" i="10"/>
  <c r="L183" i="10"/>
  <c r="L184" i="10"/>
  <c r="J185" i="10"/>
  <c r="L187" i="10"/>
  <c r="L188" i="10"/>
  <c r="J189" i="10"/>
  <c r="L191" i="10"/>
  <c r="L192" i="10"/>
  <c r="J193" i="10"/>
  <c r="L195" i="10"/>
  <c r="L196" i="10"/>
  <c r="J197" i="10"/>
  <c r="L199" i="10"/>
  <c r="L200" i="10"/>
  <c r="J201" i="10"/>
  <c r="L203" i="10"/>
  <c r="L204" i="10"/>
  <c r="J205" i="10"/>
  <c r="L207" i="10"/>
  <c r="L208" i="10"/>
  <c r="J209" i="10"/>
  <c r="L211" i="10"/>
  <c r="L212" i="10"/>
  <c r="J213" i="10"/>
  <c r="L215" i="10"/>
  <c r="L216" i="10"/>
  <c r="J217" i="10"/>
  <c r="L219" i="10"/>
  <c r="L220" i="10"/>
  <c r="J221" i="10"/>
  <c r="L223" i="10"/>
  <c r="L224" i="10"/>
  <c r="L35" i="9"/>
  <c r="L51" i="9"/>
  <c r="L64" i="9"/>
  <c r="J81" i="9"/>
  <c r="J85" i="9"/>
  <c r="J89" i="9"/>
  <c r="J93" i="9"/>
  <c r="J97" i="9"/>
  <c r="J101" i="9"/>
  <c r="J105" i="9"/>
  <c r="J109" i="9"/>
  <c r="J113" i="9"/>
  <c r="J122" i="9"/>
  <c r="L126" i="9"/>
  <c r="J127" i="9"/>
  <c r="J130" i="9"/>
  <c r="L134" i="9"/>
  <c r="J135" i="9"/>
  <c r="L197" i="9"/>
  <c r="L199" i="9"/>
  <c r="L201" i="9"/>
  <c r="L203" i="9"/>
  <c r="L205" i="9"/>
  <c r="L207" i="9"/>
  <c r="J208" i="9"/>
  <c r="L209" i="9"/>
  <c r="J210" i="9"/>
  <c r="L211" i="9"/>
  <c r="J212" i="9"/>
  <c r="L213" i="9"/>
  <c r="J214" i="9"/>
  <c r="L215" i="9"/>
  <c r="J216" i="9"/>
  <c r="L217" i="9"/>
  <c r="J218" i="9"/>
  <c r="J226" i="9"/>
  <c r="L19" i="9"/>
  <c r="J119" i="9"/>
  <c r="L15" i="9"/>
  <c r="J25" i="9"/>
  <c r="L31" i="9"/>
  <c r="J41" i="9"/>
  <c r="L47" i="9"/>
  <c r="J57" i="9"/>
  <c r="L63" i="9"/>
  <c r="J73" i="9"/>
  <c r="L80" i="9"/>
  <c r="L84" i="9"/>
  <c r="L88" i="9"/>
  <c r="L92" i="9"/>
  <c r="L96" i="9"/>
  <c r="L100" i="9"/>
  <c r="L104" i="9"/>
  <c r="L108" i="9"/>
  <c r="L112" i="9"/>
  <c r="L116" i="9"/>
  <c r="J117" i="9"/>
  <c r="J120" i="9"/>
  <c r="L124" i="9"/>
  <c r="J125" i="9"/>
  <c r="J128" i="9"/>
  <c r="L132" i="9"/>
  <c r="J133" i="9"/>
  <c r="J136" i="9"/>
  <c r="L140" i="9"/>
  <c r="J141" i="9"/>
  <c r="J224" i="9"/>
  <c r="J227" i="9"/>
  <c r="L16" i="9"/>
  <c r="L32" i="9"/>
  <c r="L48" i="9"/>
  <c r="L67" i="9"/>
  <c r="L118" i="9"/>
  <c r="I1" i="9"/>
  <c r="I10" i="2" s="1"/>
  <c r="I21" i="2" s="1"/>
  <c r="L24" i="9"/>
  <c r="L40" i="9"/>
  <c r="L56" i="9"/>
  <c r="L72" i="9"/>
  <c r="J79" i="9"/>
  <c r="J83" i="9"/>
  <c r="J87" i="9"/>
  <c r="J91" i="9"/>
  <c r="J95" i="9"/>
  <c r="J99" i="9"/>
  <c r="J103" i="9"/>
  <c r="J107" i="9"/>
  <c r="J111" i="9"/>
  <c r="J115" i="9"/>
  <c r="J118" i="9"/>
  <c r="L122" i="9"/>
  <c r="J123" i="9"/>
  <c r="J126" i="9"/>
  <c r="L130" i="9"/>
  <c r="J131" i="9"/>
  <c r="J134" i="9"/>
  <c r="L138" i="9"/>
  <c r="J139" i="9"/>
  <c r="J143" i="9"/>
  <c r="J145" i="9"/>
  <c r="J147" i="9"/>
  <c r="J149" i="9"/>
  <c r="J151" i="9"/>
  <c r="J153" i="9"/>
  <c r="J155" i="9"/>
  <c r="J157" i="9"/>
  <c r="J159" i="9"/>
  <c r="J161" i="9"/>
  <c r="J163" i="9"/>
  <c r="J165" i="9"/>
  <c r="J167" i="9"/>
  <c r="J169" i="9"/>
  <c r="J171" i="9"/>
  <c r="J173" i="9"/>
  <c r="J175" i="9"/>
  <c r="J177" i="9"/>
  <c r="J179" i="9"/>
  <c r="J181" i="9"/>
  <c r="J183" i="9"/>
  <c r="J185" i="9"/>
  <c r="J187" i="9"/>
  <c r="J189" i="9"/>
  <c r="J191" i="9"/>
  <c r="J193" i="9"/>
  <c r="J195" i="9"/>
  <c r="J197" i="9"/>
  <c r="J199" i="9"/>
  <c r="J201" i="9"/>
  <c r="J203" i="9"/>
  <c r="J205" i="9"/>
  <c r="J207" i="9"/>
  <c r="J209" i="9"/>
  <c r="J211" i="9"/>
  <c r="J213" i="9"/>
  <c r="J215" i="9"/>
  <c r="J217" i="9"/>
  <c r="J222" i="9"/>
  <c r="L224" i="9"/>
  <c r="K5" i="9"/>
  <c r="K3" i="9"/>
  <c r="I6" i="2" s="1"/>
  <c r="K1" i="9"/>
  <c r="H3" i="9"/>
  <c r="I4" i="2" s="1"/>
  <c r="L10" i="9"/>
  <c r="J11" i="9"/>
  <c r="L13" i="9"/>
  <c r="J14" i="9"/>
  <c r="L18" i="9"/>
  <c r="J19" i="9"/>
  <c r="L21" i="9"/>
  <c r="J22" i="9"/>
  <c r="L26" i="9"/>
  <c r="J27" i="9"/>
  <c r="L29" i="9"/>
  <c r="J30" i="9"/>
  <c r="L34" i="9"/>
  <c r="J35" i="9"/>
  <c r="L37" i="9"/>
  <c r="J38" i="9"/>
  <c r="L42" i="9"/>
  <c r="J43" i="9"/>
  <c r="L45" i="9"/>
  <c r="J46" i="9"/>
  <c r="L50" i="9"/>
  <c r="J51" i="9"/>
  <c r="L53" i="9"/>
  <c r="J54" i="9"/>
  <c r="L58" i="9"/>
  <c r="J59" i="9"/>
  <c r="L61" i="9"/>
  <c r="J62" i="9"/>
  <c r="L66" i="9"/>
  <c r="J67" i="9"/>
  <c r="L69" i="9"/>
  <c r="J70" i="9"/>
  <c r="L74" i="9"/>
  <c r="J75" i="9"/>
  <c r="L77" i="9"/>
  <c r="J78" i="9"/>
  <c r="J80" i="9"/>
  <c r="J82" i="9"/>
  <c r="J84" i="9"/>
  <c r="J86" i="9"/>
  <c r="J88" i="9"/>
  <c r="J90" i="9"/>
  <c r="J92" i="9"/>
  <c r="J94" i="9"/>
  <c r="J96" i="9"/>
  <c r="J98" i="9"/>
  <c r="J100" i="9"/>
  <c r="J102" i="9"/>
  <c r="J104" i="9"/>
  <c r="J106" i="9"/>
  <c r="J108" i="9"/>
  <c r="J110" i="9"/>
  <c r="J112" i="9"/>
  <c r="J114" i="9"/>
  <c r="H1" i="9"/>
  <c r="H5" i="9"/>
  <c r="I15" i="2" s="1"/>
  <c r="I5" i="9"/>
  <c r="I16" i="2" s="1"/>
  <c r="I3" i="9"/>
  <c r="I5" i="2" s="1"/>
  <c r="L12" i="9"/>
  <c r="J13" i="9"/>
  <c r="J16" i="9"/>
  <c r="L20" i="9"/>
  <c r="J21" i="9"/>
  <c r="J24" i="9"/>
  <c r="L28" i="9"/>
  <c r="J29" i="9"/>
  <c r="J32" i="9"/>
  <c r="L36" i="9"/>
  <c r="J37" i="9"/>
  <c r="J40" i="9"/>
  <c r="L44" i="9"/>
  <c r="J45" i="9"/>
  <c r="J48" i="9"/>
  <c r="L52" i="9"/>
  <c r="J53" i="9"/>
  <c r="J56" i="9"/>
  <c r="L60" i="9"/>
  <c r="J61" i="9"/>
  <c r="J64" i="9"/>
  <c r="L68" i="9"/>
  <c r="J69" i="9"/>
  <c r="J72" i="9"/>
  <c r="L76" i="9"/>
  <c r="J77" i="9"/>
  <c r="L79" i="9"/>
  <c r="L81" i="9"/>
  <c r="L83" i="9"/>
  <c r="L85" i="9"/>
  <c r="L87" i="9"/>
  <c r="L89" i="9"/>
  <c r="L91" i="9"/>
  <c r="L93" i="9"/>
  <c r="L95" i="9"/>
  <c r="L97" i="9"/>
  <c r="L99" i="9"/>
  <c r="L101" i="9"/>
  <c r="L103" i="9"/>
  <c r="L105" i="9"/>
  <c r="L107" i="9"/>
  <c r="L109" i="9"/>
  <c r="L111" i="9"/>
  <c r="L113" i="9"/>
  <c r="L115" i="9"/>
  <c r="L117" i="9"/>
  <c r="L119" i="9"/>
  <c r="L121" i="9"/>
  <c r="L123" i="9"/>
  <c r="L125" i="9"/>
  <c r="L127" i="9"/>
  <c r="L129" i="9"/>
  <c r="L131" i="9"/>
  <c r="L133" i="9"/>
  <c r="L135" i="9"/>
  <c r="L137" i="9"/>
  <c r="L139" i="9"/>
  <c r="L141" i="9"/>
  <c r="J10" i="9"/>
  <c r="L14" i="9"/>
  <c r="J15" i="9"/>
  <c r="L17" i="9"/>
  <c r="J18" i="9"/>
  <c r="L22" i="9"/>
  <c r="J23" i="9"/>
  <c r="L25" i="9"/>
  <c r="J26" i="9"/>
  <c r="L30" i="9"/>
  <c r="J31" i="9"/>
  <c r="L33" i="9"/>
  <c r="J34" i="9"/>
  <c r="L38" i="9"/>
  <c r="J39" i="9"/>
  <c r="L41" i="9"/>
  <c r="J42" i="9"/>
  <c r="L46" i="9"/>
  <c r="J47" i="9"/>
  <c r="L49" i="9"/>
  <c r="J50" i="9"/>
  <c r="L54" i="9"/>
  <c r="J55" i="9"/>
  <c r="L57" i="9"/>
  <c r="J58" i="9"/>
  <c r="L62" i="9"/>
  <c r="J63" i="9"/>
  <c r="L65" i="9"/>
  <c r="J66" i="9"/>
  <c r="L70" i="9"/>
  <c r="J71" i="9"/>
  <c r="L73" i="9"/>
  <c r="L218" i="9"/>
  <c r="L220" i="9"/>
  <c r="L222" i="9"/>
  <c r="L219" i="9"/>
  <c r="L221" i="9"/>
  <c r="L223" i="9"/>
  <c r="L225" i="9"/>
  <c r="J237" i="9"/>
  <c r="J236" i="9"/>
  <c r="J235" i="9"/>
  <c r="J234" i="9"/>
  <c r="J233" i="9"/>
  <c r="J232" i="9"/>
  <c r="J231" i="9"/>
  <c r="J230" i="9"/>
  <c r="J229" i="9"/>
  <c r="J228" i="9"/>
  <c r="O247" i="9"/>
  <c r="O246" i="9" s="1"/>
  <c r="O245" i="9" s="1"/>
  <c r="O244" i="9" s="1"/>
  <c r="O243" i="9" s="1"/>
  <c r="O242" i="9" s="1"/>
  <c r="O241" i="9" s="1"/>
  <c r="O240" i="9" s="1"/>
  <c r="O239" i="9" s="1"/>
  <c r="O238" i="9" s="1"/>
  <c r="O237" i="9" s="1"/>
  <c r="O236" i="9" s="1"/>
  <c r="O235" i="9" s="1"/>
  <c r="O234" i="9" s="1"/>
  <c r="O233" i="9" s="1"/>
  <c r="O232" i="9" s="1"/>
  <c r="O231" i="9" s="1"/>
  <c r="O230" i="9" s="1"/>
  <c r="O229" i="9" s="1"/>
  <c r="O228" i="9" s="1"/>
  <c r="O227" i="9" s="1"/>
  <c r="O226" i="9" s="1"/>
  <c r="O225" i="9" s="1"/>
  <c r="O224" i="9" s="1"/>
  <c r="O223" i="9" s="1"/>
  <c r="O222" i="9" s="1"/>
  <c r="O221" i="9" s="1"/>
  <c r="O220" i="9" s="1"/>
  <c r="O219" i="9" s="1"/>
  <c r="O218" i="9" s="1"/>
  <c r="O217" i="9" s="1"/>
  <c r="O216" i="9" s="1"/>
  <c r="O215" i="9" s="1"/>
  <c r="O214" i="9" s="1"/>
  <c r="O213" i="9" s="1"/>
  <c r="O212" i="9" s="1"/>
  <c r="O211" i="9" s="1"/>
  <c r="O210" i="9" s="1"/>
  <c r="O209" i="9" s="1"/>
  <c r="O208" i="9" s="1"/>
  <c r="O207" i="9" s="1"/>
  <c r="O206" i="9" s="1"/>
  <c r="O205" i="9" s="1"/>
  <c r="O204" i="9" s="1"/>
  <c r="O203" i="9" s="1"/>
  <c r="O202" i="9" s="1"/>
  <c r="O201" i="9" s="1"/>
  <c r="O200" i="9" s="1"/>
  <c r="O199" i="9" s="1"/>
  <c r="O198" i="9" s="1"/>
  <c r="O197" i="9" s="1"/>
  <c r="O196" i="9" s="1"/>
  <c r="O195" i="9" s="1"/>
  <c r="O194" i="9" s="1"/>
  <c r="O193" i="9" s="1"/>
  <c r="O192" i="9" s="1"/>
  <c r="O191" i="9" s="1"/>
  <c r="O190" i="9" s="1"/>
  <c r="O189" i="9" s="1"/>
  <c r="O188" i="9" s="1"/>
  <c r="O187" i="9" s="1"/>
  <c r="O186" i="9" s="1"/>
  <c r="O185" i="9" s="1"/>
  <c r="O184" i="9" s="1"/>
  <c r="O183" i="9" s="1"/>
  <c r="O182" i="9" s="1"/>
  <c r="O181" i="9" s="1"/>
  <c r="O180" i="9" s="1"/>
  <c r="O179" i="9" s="1"/>
  <c r="O178" i="9" s="1"/>
  <c r="O177" i="9" s="1"/>
  <c r="O176" i="9" s="1"/>
  <c r="O175" i="9" s="1"/>
  <c r="O174" i="9" s="1"/>
  <c r="O173" i="9" s="1"/>
  <c r="O172" i="9" s="1"/>
  <c r="O171" i="9" s="1"/>
  <c r="O170" i="9" s="1"/>
  <c r="O169" i="9" s="1"/>
  <c r="O168" i="9" s="1"/>
  <c r="O167" i="9" s="1"/>
  <c r="O166" i="9" s="1"/>
  <c r="O165" i="9" s="1"/>
  <c r="O164" i="9" s="1"/>
  <c r="O163" i="9" s="1"/>
  <c r="O162" i="9" s="1"/>
  <c r="O161" i="9" s="1"/>
  <c r="O160" i="9" s="1"/>
  <c r="O159" i="9" s="1"/>
  <c r="O158" i="9" s="1"/>
  <c r="O157" i="9" s="1"/>
  <c r="O156" i="9" s="1"/>
  <c r="O155" i="9" s="1"/>
  <c r="O154" i="9" s="1"/>
  <c r="O153" i="9" s="1"/>
  <c r="O152" i="9" s="1"/>
  <c r="O151" i="9" s="1"/>
  <c r="O150" i="9" s="1"/>
  <c r="O149" i="9" s="1"/>
  <c r="O148" i="9" s="1"/>
  <c r="O147" i="9" s="1"/>
  <c r="O146" i="9" s="1"/>
  <c r="O145" i="9" s="1"/>
  <c r="O144" i="9" s="1"/>
  <c r="O143" i="9" s="1"/>
  <c r="O142" i="9" s="1"/>
  <c r="O141" i="9" s="1"/>
  <c r="O140" i="9" s="1"/>
  <c r="O139" i="9" s="1"/>
  <c r="O138" i="9" s="1"/>
  <c r="O137" i="9" s="1"/>
  <c r="O136" i="9" s="1"/>
  <c r="O135" i="9" s="1"/>
  <c r="O134" i="9" s="1"/>
  <c r="O133" i="9" s="1"/>
  <c r="O132" i="9" s="1"/>
  <c r="O131" i="9" s="1"/>
  <c r="O130" i="9" s="1"/>
  <c r="O129" i="9" s="1"/>
  <c r="O128" i="9" s="1"/>
  <c r="O127" i="9" s="1"/>
  <c r="O126" i="9" s="1"/>
  <c r="O125" i="9" s="1"/>
  <c r="O124" i="9" s="1"/>
  <c r="O123" i="9" s="1"/>
  <c r="O122" i="9" s="1"/>
  <c r="O121" i="9" s="1"/>
  <c r="O120" i="9" s="1"/>
  <c r="O119" i="9" s="1"/>
  <c r="O118" i="9" s="1"/>
  <c r="O117" i="9" s="1"/>
  <c r="O116" i="9" s="1"/>
  <c r="O115" i="9" s="1"/>
  <c r="O114" i="9" s="1"/>
  <c r="O113" i="9" s="1"/>
  <c r="O112" i="9" s="1"/>
  <c r="O111" i="9" s="1"/>
  <c r="O110" i="9" s="1"/>
  <c r="O109" i="9" s="1"/>
  <c r="O108" i="9" s="1"/>
  <c r="O107" i="9" s="1"/>
  <c r="O106" i="9" s="1"/>
  <c r="O105" i="9" s="1"/>
  <c r="O104" i="9" s="1"/>
  <c r="O103" i="9" s="1"/>
  <c r="O102" i="9" s="1"/>
  <c r="O101" i="9" s="1"/>
  <c r="O100" i="9" s="1"/>
  <c r="O99" i="9" s="1"/>
  <c r="O98" i="9" s="1"/>
  <c r="O97" i="9" s="1"/>
  <c r="O96" i="9" s="1"/>
  <c r="O95" i="9" s="1"/>
  <c r="O94" i="9" s="1"/>
  <c r="O93" i="9" s="1"/>
  <c r="O92" i="9" s="1"/>
  <c r="O91" i="9" s="1"/>
  <c r="O90" i="9" s="1"/>
  <c r="O89" i="9" s="1"/>
  <c r="O88" i="9" s="1"/>
  <c r="O87" i="9" s="1"/>
  <c r="O86" i="9" s="1"/>
  <c r="O85" i="9" s="1"/>
  <c r="O84" i="9" s="1"/>
  <c r="O83" i="9" s="1"/>
  <c r="O82" i="9" s="1"/>
  <c r="O81" i="9" s="1"/>
  <c r="O80" i="9" s="1"/>
  <c r="O79" i="9" s="1"/>
  <c r="O78" i="9" s="1"/>
  <c r="O77" i="9" s="1"/>
  <c r="O76" i="9" s="1"/>
  <c r="O75" i="9" s="1"/>
  <c r="O74" i="9" s="1"/>
  <c r="O73" i="9" s="1"/>
  <c r="O72" i="9" s="1"/>
  <c r="O71" i="9" s="1"/>
  <c r="O70" i="9" s="1"/>
  <c r="O69" i="9" s="1"/>
  <c r="O68" i="9" s="1"/>
  <c r="O67" i="9" s="1"/>
  <c r="O66" i="9" s="1"/>
  <c r="O65" i="9" s="1"/>
  <c r="O64" i="9" s="1"/>
  <c r="O63" i="9" s="1"/>
  <c r="O62" i="9" s="1"/>
  <c r="O61" i="9" s="1"/>
  <c r="O60" i="9" s="1"/>
  <c r="O59" i="9" s="1"/>
  <c r="O58" i="9" s="1"/>
  <c r="O57" i="9" s="1"/>
  <c r="O56" i="9" s="1"/>
  <c r="O55" i="9" s="1"/>
  <c r="O54" i="9" s="1"/>
  <c r="O53" i="9" s="1"/>
  <c r="O52" i="9" s="1"/>
  <c r="O51" i="9" s="1"/>
  <c r="O50" i="9" s="1"/>
  <c r="O49" i="9" s="1"/>
  <c r="O48" i="9" s="1"/>
  <c r="O47" i="9" s="1"/>
  <c r="O46" i="9" s="1"/>
  <c r="O45" i="9" s="1"/>
  <c r="O44" i="9" s="1"/>
  <c r="O43" i="9" s="1"/>
  <c r="O42" i="9" s="1"/>
  <c r="O41" i="9" s="1"/>
  <c r="O40" i="9" s="1"/>
  <c r="O39" i="9" s="1"/>
  <c r="O38" i="9" s="1"/>
  <c r="O37" i="9" s="1"/>
  <c r="O36" i="9" s="1"/>
  <c r="O35" i="9" s="1"/>
  <c r="O34" i="9" s="1"/>
  <c r="O33" i="9" s="1"/>
  <c r="O32" i="9" s="1"/>
  <c r="O31" i="9" s="1"/>
  <c r="O30" i="9" s="1"/>
  <c r="O29" i="9" s="1"/>
  <c r="O28" i="9" s="1"/>
  <c r="O27" i="9" s="1"/>
  <c r="O26" i="9" s="1"/>
  <c r="O25" i="9" s="1"/>
  <c r="O24" i="9" s="1"/>
  <c r="O23" i="9" s="1"/>
  <c r="O22" i="9" s="1"/>
  <c r="O21" i="9" s="1"/>
  <c r="O20" i="9" s="1"/>
  <c r="O19" i="9" s="1"/>
  <c r="O18" i="9" s="1"/>
  <c r="O17" i="9" s="1"/>
  <c r="O16" i="9" s="1"/>
  <c r="O15" i="9" s="1"/>
  <c r="O14" i="9" s="1"/>
  <c r="O13" i="9" s="1"/>
  <c r="O12" i="9" s="1"/>
  <c r="O11" i="9" s="1"/>
  <c r="O10" i="9" s="1"/>
  <c r="J16" i="8"/>
  <c r="L22" i="8"/>
  <c r="J32" i="8"/>
  <c r="L38" i="8"/>
  <c r="J48" i="8"/>
  <c r="L54" i="8"/>
  <c r="J57" i="8"/>
  <c r="J64" i="8"/>
  <c r="L70" i="8"/>
  <c r="J73" i="8"/>
  <c r="J80" i="8"/>
  <c r="L88" i="8"/>
  <c r="L91" i="8"/>
  <c r="J93" i="8"/>
  <c r="J94" i="8"/>
  <c r="L102" i="8"/>
  <c r="L106" i="8"/>
  <c r="L132" i="8"/>
  <c r="L160" i="8"/>
  <c r="L25" i="8"/>
  <c r="L41" i="8"/>
  <c r="L57" i="8"/>
  <c r="L73" i="8"/>
  <c r="L118" i="8"/>
  <c r="L144" i="8"/>
  <c r="L220" i="8"/>
  <c r="O247" i="8"/>
  <c r="O246" i="8" s="1"/>
  <c r="O245" i="8" s="1"/>
  <c r="O244" i="8" s="1"/>
  <c r="O243" i="8" s="1"/>
  <c r="O242" i="8" s="1"/>
  <c r="O241" i="8" s="1"/>
  <c r="O240" i="8" s="1"/>
  <c r="O239" i="8" s="1"/>
  <c r="O238" i="8" s="1"/>
  <c r="O237" i="8" s="1"/>
  <c r="O236" i="8" s="1"/>
  <c r="O235" i="8" s="1"/>
  <c r="O234" i="8" s="1"/>
  <c r="O233" i="8" s="1"/>
  <c r="O232" i="8" s="1"/>
  <c r="O231" i="8" s="1"/>
  <c r="O230" i="8" s="1"/>
  <c r="O229" i="8" s="1"/>
  <c r="O228" i="8" s="1"/>
  <c r="O227" i="8" s="1"/>
  <c r="O226" i="8" s="1"/>
  <c r="O225" i="8" s="1"/>
  <c r="O224" i="8" s="1"/>
  <c r="O223" i="8" s="1"/>
  <c r="O222" i="8" s="1"/>
  <c r="O221" i="8" s="1"/>
  <c r="O220" i="8" s="1"/>
  <c r="O219" i="8" s="1"/>
  <c r="O218" i="8" s="1"/>
  <c r="O217" i="8" s="1"/>
  <c r="O216" i="8" s="1"/>
  <c r="O215" i="8" s="1"/>
  <c r="O214" i="8" s="1"/>
  <c r="O213" i="8" s="1"/>
  <c r="O212" i="8" s="1"/>
  <c r="O211" i="8" s="1"/>
  <c r="O210" i="8" s="1"/>
  <c r="O209" i="8" s="1"/>
  <c r="O208" i="8" s="1"/>
  <c r="O207" i="8" s="1"/>
  <c r="O206" i="8" s="1"/>
  <c r="O205" i="8" s="1"/>
  <c r="O204" i="8" s="1"/>
  <c r="O203" i="8" s="1"/>
  <c r="O202" i="8" s="1"/>
  <c r="O201" i="8" s="1"/>
  <c r="O200" i="8" s="1"/>
  <c r="O199" i="8" s="1"/>
  <c r="O198" i="8" s="1"/>
  <c r="O197" i="8" s="1"/>
  <c r="O196" i="8" s="1"/>
  <c r="O195" i="8" s="1"/>
  <c r="O194" i="8" s="1"/>
  <c r="O193" i="8" s="1"/>
  <c r="O192" i="8" s="1"/>
  <c r="O191" i="8" s="1"/>
  <c r="O190" i="8" s="1"/>
  <c r="O189" i="8" s="1"/>
  <c r="O188" i="8" s="1"/>
  <c r="O187" i="8" s="1"/>
  <c r="O186" i="8" s="1"/>
  <c r="O185" i="8" s="1"/>
  <c r="O184" i="8" s="1"/>
  <c r="O183" i="8" s="1"/>
  <c r="O182" i="8" s="1"/>
  <c r="O181" i="8" s="1"/>
  <c r="O180" i="8" s="1"/>
  <c r="O179" i="8" s="1"/>
  <c r="O178" i="8" s="1"/>
  <c r="O177" i="8" s="1"/>
  <c r="O176" i="8" s="1"/>
  <c r="O175" i="8" s="1"/>
  <c r="O174" i="8" s="1"/>
  <c r="O173" i="8" s="1"/>
  <c r="O172" i="8" s="1"/>
  <c r="O171" i="8" s="1"/>
  <c r="O170" i="8" s="1"/>
  <c r="O169" i="8" s="1"/>
  <c r="O168" i="8" s="1"/>
  <c r="O167" i="8" s="1"/>
  <c r="O166" i="8" s="1"/>
  <c r="O165" i="8" s="1"/>
  <c r="O164" i="8" s="1"/>
  <c r="O163" i="8" s="1"/>
  <c r="O162" i="8" s="1"/>
  <c r="O161" i="8" s="1"/>
  <c r="O160" i="8" s="1"/>
  <c r="O159" i="8" s="1"/>
  <c r="O158" i="8" s="1"/>
  <c r="O157" i="8" s="1"/>
  <c r="O156" i="8" s="1"/>
  <c r="O155" i="8" s="1"/>
  <c r="O154" i="8" s="1"/>
  <c r="O153" i="8" s="1"/>
  <c r="O152" i="8" s="1"/>
  <c r="O151" i="8" s="1"/>
  <c r="O150" i="8" s="1"/>
  <c r="O149" i="8" s="1"/>
  <c r="O148" i="8" s="1"/>
  <c r="O147" i="8" s="1"/>
  <c r="O146" i="8" s="1"/>
  <c r="O145" i="8" s="1"/>
  <c r="O144" i="8" s="1"/>
  <c r="O143" i="8" s="1"/>
  <c r="O142" i="8" s="1"/>
  <c r="O141" i="8" s="1"/>
  <c r="O140" i="8" s="1"/>
  <c r="O139" i="8" s="1"/>
  <c r="O138" i="8" s="1"/>
  <c r="O137" i="8" s="1"/>
  <c r="O136" i="8" s="1"/>
  <c r="O135" i="8" s="1"/>
  <c r="O134" i="8" s="1"/>
  <c r="O133" i="8" s="1"/>
  <c r="O132" i="8" s="1"/>
  <c r="O131" i="8" s="1"/>
  <c r="O130" i="8" s="1"/>
  <c r="O129" i="8" s="1"/>
  <c r="O128" i="8" s="1"/>
  <c r="O127" i="8" s="1"/>
  <c r="O126" i="8" s="1"/>
  <c r="O125" i="8" s="1"/>
  <c r="O124" i="8" s="1"/>
  <c r="O123" i="8" s="1"/>
  <c r="O122" i="8" s="1"/>
  <c r="O121" i="8" s="1"/>
  <c r="O120" i="8" s="1"/>
  <c r="O119" i="8" s="1"/>
  <c r="O118" i="8" s="1"/>
  <c r="O117" i="8" s="1"/>
  <c r="O116" i="8" s="1"/>
  <c r="O115" i="8" s="1"/>
  <c r="O114" i="8" s="1"/>
  <c r="O113" i="8" s="1"/>
  <c r="O112" i="8" s="1"/>
  <c r="O111" i="8" s="1"/>
  <c r="O110" i="8" s="1"/>
  <c r="O109" i="8" s="1"/>
  <c r="O108" i="8" s="1"/>
  <c r="O107" i="8" s="1"/>
  <c r="O106" i="8" s="1"/>
  <c r="O105" i="8" s="1"/>
  <c r="O104" i="8" s="1"/>
  <c r="O103" i="8" s="1"/>
  <c r="O102" i="8" s="1"/>
  <c r="O101" i="8" s="1"/>
  <c r="O100" i="8" s="1"/>
  <c r="O99" i="8" s="1"/>
  <c r="O98" i="8" s="1"/>
  <c r="O97" i="8" s="1"/>
  <c r="O96" i="8" s="1"/>
  <c r="O95" i="8" s="1"/>
  <c r="O94" i="8" s="1"/>
  <c r="O93" i="8" s="1"/>
  <c r="O92" i="8" s="1"/>
  <c r="O91" i="8" s="1"/>
  <c r="O90" i="8" s="1"/>
  <c r="O89" i="8" s="1"/>
  <c r="O88" i="8" s="1"/>
  <c r="O87" i="8" s="1"/>
  <c r="O86" i="8" s="1"/>
  <c r="O85" i="8" s="1"/>
  <c r="O84" i="8" s="1"/>
  <c r="O83" i="8" s="1"/>
  <c r="O82" i="8" s="1"/>
  <c r="O81" i="8" s="1"/>
  <c r="O80" i="8" s="1"/>
  <c r="O79" i="8" s="1"/>
  <c r="O78" i="8" s="1"/>
  <c r="O77" i="8" s="1"/>
  <c r="O76" i="8" s="1"/>
  <c r="O75" i="8" s="1"/>
  <c r="O74" i="8" s="1"/>
  <c r="O73" i="8" s="1"/>
  <c r="O72" i="8" s="1"/>
  <c r="O71" i="8" s="1"/>
  <c r="O70" i="8" s="1"/>
  <c r="O69" i="8" s="1"/>
  <c r="O68" i="8" s="1"/>
  <c r="O67" i="8" s="1"/>
  <c r="O66" i="8" s="1"/>
  <c r="O65" i="8" s="1"/>
  <c r="O64" i="8" s="1"/>
  <c r="O63" i="8" s="1"/>
  <c r="O62" i="8" s="1"/>
  <c r="O61" i="8" s="1"/>
  <c r="O60" i="8" s="1"/>
  <c r="O59" i="8" s="1"/>
  <c r="O58" i="8" s="1"/>
  <c r="O57" i="8" s="1"/>
  <c r="O56" i="8" s="1"/>
  <c r="O55" i="8" s="1"/>
  <c r="O54" i="8" s="1"/>
  <c r="O53" i="8" s="1"/>
  <c r="O52" i="8" s="1"/>
  <c r="O51" i="8" s="1"/>
  <c r="O50" i="8" s="1"/>
  <c r="O49" i="8" s="1"/>
  <c r="O48" i="8" s="1"/>
  <c r="O47" i="8" s="1"/>
  <c r="O46" i="8" s="1"/>
  <c r="O45" i="8" s="1"/>
  <c r="O44" i="8" s="1"/>
  <c r="O43" i="8" s="1"/>
  <c r="O42" i="8" s="1"/>
  <c r="O41" i="8" s="1"/>
  <c r="O40" i="8" s="1"/>
  <c r="O39" i="8" s="1"/>
  <c r="O38" i="8" s="1"/>
  <c r="O37" i="8" s="1"/>
  <c r="O36" i="8" s="1"/>
  <c r="O35" i="8" s="1"/>
  <c r="O34" i="8" s="1"/>
  <c r="O33" i="8" s="1"/>
  <c r="O32" i="8" s="1"/>
  <c r="O31" i="8" s="1"/>
  <c r="O30" i="8" s="1"/>
  <c r="O29" i="8" s="1"/>
  <c r="O28" i="8" s="1"/>
  <c r="O27" i="8" s="1"/>
  <c r="O26" i="8" s="1"/>
  <c r="O25" i="8" s="1"/>
  <c r="O24" i="8" s="1"/>
  <c r="O23" i="8" s="1"/>
  <c r="O22" i="8" s="1"/>
  <c r="O21" i="8" s="1"/>
  <c r="O20" i="8" s="1"/>
  <c r="O19" i="8" s="1"/>
  <c r="O18" i="8" s="1"/>
  <c r="O17" i="8" s="1"/>
  <c r="O16" i="8" s="1"/>
  <c r="O15" i="8" s="1"/>
  <c r="O14" i="8" s="1"/>
  <c r="O13" i="8" s="1"/>
  <c r="O12" i="8" s="1"/>
  <c r="O11" i="8" s="1"/>
  <c r="O10" i="8" s="1"/>
  <c r="O3" i="8" s="1"/>
  <c r="L14" i="8"/>
  <c r="I5" i="8"/>
  <c r="H16" i="2" s="1"/>
  <c r="J24" i="8"/>
  <c r="L30" i="8"/>
  <c r="J40" i="8"/>
  <c r="L46" i="8"/>
  <c r="J49" i="8"/>
  <c r="J56" i="8"/>
  <c r="L62" i="8"/>
  <c r="J65" i="8"/>
  <c r="J72" i="8"/>
  <c r="L78" i="8"/>
  <c r="J82" i="8"/>
  <c r="L83" i="8"/>
  <c r="L90" i="8"/>
  <c r="L96" i="8"/>
  <c r="J106" i="8"/>
  <c r="L113" i="8"/>
  <c r="L134" i="8"/>
  <c r="L184" i="8"/>
  <c r="J205" i="8"/>
  <c r="J119" i="8"/>
  <c r="L129" i="8"/>
  <c r="J173" i="8"/>
  <c r="L192" i="8"/>
  <c r="I1" i="8"/>
  <c r="J10" i="8"/>
  <c r="H1" i="8"/>
  <c r="L12" i="8"/>
  <c r="J15" i="8"/>
  <c r="J18" i="8"/>
  <c r="L20" i="8"/>
  <c r="J23" i="8"/>
  <c r="J26" i="8"/>
  <c r="L28" i="8"/>
  <c r="J31" i="8"/>
  <c r="J34" i="8"/>
  <c r="L36" i="8"/>
  <c r="J42" i="8"/>
  <c r="L44" i="8"/>
  <c r="J47" i="8"/>
  <c r="L51" i="8"/>
  <c r="L52" i="8"/>
  <c r="J55" i="8"/>
  <c r="L59" i="8"/>
  <c r="L60" i="8"/>
  <c r="J63" i="8"/>
  <c r="L67" i="8"/>
  <c r="L68" i="8"/>
  <c r="J71" i="8"/>
  <c r="L75" i="8"/>
  <c r="L76" i="8"/>
  <c r="J79" i="8"/>
  <c r="L92" i="8"/>
  <c r="J100" i="8"/>
  <c r="L112" i="8"/>
  <c r="L116" i="8"/>
  <c r="L123" i="8"/>
  <c r="J135" i="8"/>
  <c r="L139" i="8"/>
  <c r="L156" i="8"/>
  <c r="L188" i="8"/>
  <c r="J202" i="8"/>
  <c r="L201" i="8"/>
  <c r="L202" i="8"/>
  <c r="L198" i="8"/>
  <c r="J201" i="8"/>
  <c r="J199" i="8"/>
  <c r="L216" i="8"/>
  <c r="H5" i="8"/>
  <c r="H15" i="2" s="1"/>
  <c r="J12" i="8"/>
  <c r="L13" i="8"/>
  <c r="J17" i="8"/>
  <c r="J20" i="8"/>
  <c r="L21" i="8"/>
  <c r="J25" i="8"/>
  <c r="J28" i="8"/>
  <c r="L29" i="8"/>
  <c r="J33" i="8"/>
  <c r="J36" i="8"/>
  <c r="L37" i="8"/>
  <c r="J41" i="8"/>
  <c r="J44" i="8"/>
  <c r="L45" i="8"/>
  <c r="J52" i="8"/>
  <c r="L53" i="8"/>
  <c r="J60" i="8"/>
  <c r="L61" i="8"/>
  <c r="J68" i="8"/>
  <c r="L69" i="8"/>
  <c r="J76" i="8"/>
  <c r="L77" i="8"/>
  <c r="J81" i="8"/>
  <c r="J84" i="8"/>
  <c r="L85" i="8"/>
  <c r="J89" i="8"/>
  <c r="J90" i="8"/>
  <c r="L97" i="8"/>
  <c r="L98" i="8"/>
  <c r="L104" i="8"/>
  <c r="J105" i="8"/>
  <c r="J116" i="8"/>
  <c r="J115" i="8"/>
  <c r="L121" i="8"/>
  <c r="J132" i="8"/>
  <c r="J131" i="8"/>
  <c r="L137" i="8"/>
  <c r="J148" i="8"/>
  <c r="L147" i="8"/>
  <c r="J147" i="8"/>
  <c r="J162" i="8"/>
  <c r="L161" i="8"/>
  <c r="L162" i="8"/>
  <c r="L158" i="8"/>
  <c r="J161" i="8"/>
  <c r="J159" i="8"/>
  <c r="L176" i="8"/>
  <c r="L180" i="8"/>
  <c r="J194" i="8"/>
  <c r="L193" i="8"/>
  <c r="L194" i="8"/>
  <c r="L190" i="8"/>
  <c r="J193" i="8"/>
  <c r="J191" i="8"/>
  <c r="L208" i="8"/>
  <c r="J226" i="8"/>
  <c r="L225" i="8"/>
  <c r="J223" i="8"/>
  <c r="J225" i="8"/>
  <c r="L224" i="8"/>
  <c r="L222" i="8"/>
  <c r="J108" i="8"/>
  <c r="J107" i="8"/>
  <c r="J124" i="8"/>
  <c r="J123" i="8"/>
  <c r="J140" i="8"/>
  <c r="J139" i="8"/>
  <c r="J178" i="8"/>
  <c r="L177" i="8"/>
  <c r="L178" i="8"/>
  <c r="J175" i="8"/>
  <c r="J177" i="8"/>
  <c r="L174" i="8"/>
  <c r="J210" i="8"/>
  <c r="L209" i="8"/>
  <c r="L210" i="8"/>
  <c r="L206" i="8"/>
  <c r="J209" i="8"/>
  <c r="J207" i="8"/>
  <c r="J237" i="8"/>
  <c r="J236" i="8"/>
  <c r="J235" i="8"/>
  <c r="J234" i="8"/>
  <c r="J233" i="8"/>
  <c r="J232" i="8"/>
  <c r="J231" i="8"/>
  <c r="J230" i="8"/>
  <c r="J229" i="8"/>
  <c r="J228" i="8"/>
  <c r="L11" i="8"/>
  <c r="L19" i="8"/>
  <c r="L27" i="8"/>
  <c r="L35" i="8"/>
  <c r="J39" i="8"/>
  <c r="L43" i="8"/>
  <c r="J50" i="8"/>
  <c r="J58" i="8"/>
  <c r="J66" i="8"/>
  <c r="J74" i="8"/>
  <c r="L95" i="8"/>
  <c r="J103" i="8"/>
  <c r="L107" i="8"/>
  <c r="J117" i="8"/>
  <c r="J122" i="8"/>
  <c r="L122" i="8"/>
  <c r="J121" i="8"/>
  <c r="L128" i="8"/>
  <c r="J133" i="8"/>
  <c r="J138" i="8"/>
  <c r="L138" i="8"/>
  <c r="J137" i="8"/>
  <c r="J170" i="8"/>
  <c r="L169" i="8"/>
  <c r="L170" i="8"/>
  <c r="L166" i="8"/>
  <c r="J169" i="8"/>
  <c r="J167" i="8"/>
  <c r="H3" i="8"/>
  <c r="H4" i="2" s="1"/>
  <c r="K5" i="8"/>
  <c r="K3" i="8"/>
  <c r="H6" i="2" s="1"/>
  <c r="K1" i="8"/>
  <c r="J11" i="8"/>
  <c r="J14" i="8"/>
  <c r="L15" i="8"/>
  <c r="L16" i="8"/>
  <c r="J19" i="8"/>
  <c r="J22" i="8"/>
  <c r="L23" i="8"/>
  <c r="L24" i="8"/>
  <c r="J27" i="8"/>
  <c r="J30" i="8"/>
  <c r="L31" i="8"/>
  <c r="L32" i="8"/>
  <c r="J35" i="8"/>
  <c r="J38" i="8"/>
  <c r="L39" i="8"/>
  <c r="L40" i="8"/>
  <c r="J43" i="8"/>
  <c r="J46" i="8"/>
  <c r="L47" i="8"/>
  <c r="L48" i="8"/>
  <c r="J51" i="8"/>
  <c r="J54" i="8"/>
  <c r="L55" i="8"/>
  <c r="L56" i="8"/>
  <c r="J59" i="8"/>
  <c r="J62" i="8"/>
  <c r="L63" i="8"/>
  <c r="L64" i="8"/>
  <c r="J67" i="8"/>
  <c r="J70" i="8"/>
  <c r="L71" i="8"/>
  <c r="L72" i="8"/>
  <c r="J75" i="8"/>
  <c r="J78" i="8"/>
  <c r="L79" i="8"/>
  <c r="L80" i="8"/>
  <c r="J83" i="8"/>
  <c r="J86" i="8"/>
  <c r="L87" i="8"/>
  <c r="J88" i="8"/>
  <c r="J92" i="8"/>
  <c r="J95" i="8"/>
  <c r="J99" i="8"/>
  <c r="L100" i="8"/>
  <c r="J101" i="8"/>
  <c r="J102" i="8"/>
  <c r="L103" i="8"/>
  <c r="J104" i="8"/>
  <c r="L108" i="8"/>
  <c r="J109" i="8"/>
  <c r="J111" i="8"/>
  <c r="J114" i="8"/>
  <c r="L114" i="8"/>
  <c r="J113" i="8"/>
  <c r="L115" i="8"/>
  <c r="L120" i="8"/>
  <c r="L124" i="8"/>
  <c r="J125" i="8"/>
  <c r="J127" i="8"/>
  <c r="J130" i="8"/>
  <c r="L130" i="8"/>
  <c r="J129" i="8"/>
  <c r="L131" i="8"/>
  <c r="L136" i="8"/>
  <c r="L140" i="8"/>
  <c r="J141" i="8"/>
  <c r="J143" i="8"/>
  <c r="J146" i="8"/>
  <c r="L145" i="8"/>
  <c r="L146" i="8"/>
  <c r="J145" i="8"/>
  <c r="J154" i="8"/>
  <c r="L153" i="8"/>
  <c r="L154" i="8"/>
  <c r="J151" i="8"/>
  <c r="J153" i="8"/>
  <c r="L150" i="8"/>
  <c r="J165" i="8"/>
  <c r="L168" i="8"/>
  <c r="L172" i="8"/>
  <c r="J186" i="8"/>
  <c r="L185" i="8"/>
  <c r="L186" i="8"/>
  <c r="J183" i="8"/>
  <c r="J185" i="8"/>
  <c r="L182" i="8"/>
  <c r="J197" i="8"/>
  <c r="L200" i="8"/>
  <c r="L204" i="8"/>
  <c r="J218" i="8"/>
  <c r="L217" i="8"/>
  <c r="L218" i="8"/>
  <c r="J215" i="8"/>
  <c r="J217" i="8"/>
  <c r="L214" i="8"/>
  <c r="J156" i="8"/>
  <c r="L155" i="8"/>
  <c r="J180" i="8"/>
  <c r="L179" i="8"/>
  <c r="J188" i="8"/>
  <c r="L187" i="8"/>
  <c r="J204" i="8"/>
  <c r="L203" i="8"/>
  <c r="J220" i="8"/>
  <c r="L219" i="8"/>
  <c r="L109" i="8"/>
  <c r="J110" i="8"/>
  <c r="L117" i="8"/>
  <c r="J118" i="8"/>
  <c r="L125" i="8"/>
  <c r="J126" i="8"/>
  <c r="L133" i="8"/>
  <c r="J134" i="8"/>
  <c r="L141" i="8"/>
  <c r="J142" i="8"/>
  <c r="J150" i="8"/>
  <c r="L149" i="8"/>
  <c r="J158" i="8"/>
  <c r="L157" i="8"/>
  <c r="J166" i="8"/>
  <c r="L165" i="8"/>
  <c r="J174" i="8"/>
  <c r="L173" i="8"/>
  <c r="J182" i="8"/>
  <c r="L181" i="8"/>
  <c r="J190" i="8"/>
  <c r="L189" i="8"/>
  <c r="J198" i="8"/>
  <c r="L197" i="8"/>
  <c r="J206" i="8"/>
  <c r="L205" i="8"/>
  <c r="J214" i="8"/>
  <c r="L213" i="8"/>
  <c r="J222" i="8"/>
  <c r="L221" i="8"/>
  <c r="J164" i="8"/>
  <c r="L163" i="8"/>
  <c r="J172" i="8"/>
  <c r="L171" i="8"/>
  <c r="J196" i="8"/>
  <c r="L195" i="8"/>
  <c r="J212" i="8"/>
  <c r="L211" i="8"/>
  <c r="L111" i="8"/>
  <c r="J112" i="8"/>
  <c r="L119" i="8"/>
  <c r="J120" i="8"/>
  <c r="L127" i="8"/>
  <c r="J128" i="8"/>
  <c r="L135" i="8"/>
  <c r="J136" i="8"/>
  <c r="J144" i="8"/>
  <c r="L143" i="8"/>
  <c r="J152" i="8"/>
  <c r="L151" i="8"/>
  <c r="J155" i="8"/>
  <c r="J160" i="8"/>
  <c r="L159" i="8"/>
  <c r="J163" i="8"/>
  <c r="J168" i="8"/>
  <c r="L167" i="8"/>
  <c r="J171" i="8"/>
  <c r="J176" i="8"/>
  <c r="L175" i="8"/>
  <c r="J179" i="8"/>
  <c r="J184" i="8"/>
  <c r="L183" i="8"/>
  <c r="J187" i="8"/>
  <c r="J192" i="8"/>
  <c r="L191" i="8"/>
  <c r="J195" i="8"/>
  <c r="J200" i="8"/>
  <c r="L199" i="8"/>
  <c r="J203" i="8"/>
  <c r="J208" i="8"/>
  <c r="L207" i="8"/>
  <c r="J211" i="8"/>
  <c r="J216" i="8"/>
  <c r="L215" i="8"/>
  <c r="J219" i="8"/>
  <c r="J224" i="8"/>
  <c r="L223" i="8"/>
  <c r="J11" i="7"/>
  <c r="J18" i="7"/>
  <c r="L24" i="7"/>
  <c r="J34" i="7"/>
  <c r="L40" i="7"/>
  <c r="J44" i="7"/>
  <c r="L49" i="7"/>
  <c r="L121" i="7"/>
  <c r="J123" i="7"/>
  <c r="L134" i="7"/>
  <c r="L141" i="7"/>
  <c r="L142" i="7"/>
  <c r="L144" i="7"/>
  <c r="L146" i="7"/>
  <c r="L148" i="7"/>
  <c r="L150" i="7"/>
  <c r="L152" i="7"/>
  <c r="L164" i="7"/>
  <c r="L166" i="7"/>
  <c r="L168" i="7"/>
  <c r="L170" i="7"/>
  <c r="L172" i="7"/>
  <c r="L174" i="7"/>
  <c r="L176" i="7"/>
  <c r="L178" i="7"/>
  <c r="L180" i="7"/>
  <c r="L182" i="7"/>
  <c r="L184" i="7"/>
  <c r="L186" i="7"/>
  <c r="L188" i="7"/>
  <c r="L190" i="7"/>
  <c r="L192" i="7"/>
  <c r="L198" i="7"/>
  <c r="L200" i="7"/>
  <c r="L202" i="7"/>
  <c r="L204" i="7"/>
  <c r="L206" i="7"/>
  <c r="L208" i="7"/>
  <c r="L210" i="7"/>
  <c r="L212" i="7"/>
  <c r="L214" i="7"/>
  <c r="L216" i="7"/>
  <c r="J220" i="7"/>
  <c r="L199" i="7"/>
  <c r="L201" i="7"/>
  <c r="L203" i="7"/>
  <c r="L205" i="7"/>
  <c r="L207" i="7"/>
  <c r="J208" i="7"/>
  <c r="L209" i="7"/>
  <c r="J210" i="7"/>
  <c r="L211" i="7"/>
  <c r="J212" i="7"/>
  <c r="L213" i="7"/>
  <c r="J214" i="7"/>
  <c r="L215" i="7"/>
  <c r="J216" i="7"/>
  <c r="L217" i="7"/>
  <c r="J218" i="7"/>
  <c r="J226" i="7"/>
  <c r="L11" i="7"/>
  <c r="L27" i="7"/>
  <c r="L43" i="7"/>
  <c r="J48" i="7"/>
  <c r="L126" i="7"/>
  <c r="L143" i="7"/>
  <c r="L145" i="7"/>
  <c r="L147" i="7"/>
  <c r="L149" i="7"/>
  <c r="L151" i="7"/>
  <c r="L153" i="7"/>
  <c r="J154" i="7"/>
  <c r="L155" i="7"/>
  <c r="J156" i="7"/>
  <c r="L157" i="7"/>
  <c r="J158" i="7"/>
  <c r="L159" i="7"/>
  <c r="J160" i="7"/>
  <c r="L161" i="7"/>
  <c r="J162" i="7"/>
  <c r="L163" i="7"/>
  <c r="I3" i="7"/>
  <c r="G5" i="2" s="1"/>
  <c r="L16" i="7"/>
  <c r="J26" i="7"/>
  <c r="L32" i="7"/>
  <c r="J42" i="7"/>
  <c r="L124" i="7"/>
  <c r="L132" i="7"/>
  <c r="J137" i="7"/>
  <c r="J138" i="7"/>
  <c r="J224" i="7"/>
  <c r="J81" i="7"/>
  <c r="L81" i="7"/>
  <c r="J80" i="7"/>
  <c r="L79" i="7"/>
  <c r="J97" i="7"/>
  <c r="L97" i="7"/>
  <c r="J96" i="7"/>
  <c r="L95" i="7"/>
  <c r="L224" i="7"/>
  <c r="L222" i="7"/>
  <c r="L220" i="7"/>
  <c r="L218" i="7"/>
  <c r="L13" i="7"/>
  <c r="J17" i="7"/>
  <c r="L21" i="7"/>
  <c r="L30" i="7"/>
  <c r="J36" i="7"/>
  <c r="J41" i="7"/>
  <c r="L47" i="7"/>
  <c r="J53" i="7"/>
  <c r="L53" i="7"/>
  <c r="J52" i="7"/>
  <c r="L51" i="7"/>
  <c r="J49" i="7"/>
  <c r="J47" i="7"/>
  <c r="J69" i="7"/>
  <c r="L69" i="7"/>
  <c r="J68" i="7"/>
  <c r="L67" i="7"/>
  <c r="J10" i="7"/>
  <c r="H1" i="7"/>
  <c r="J65" i="7"/>
  <c r="L65" i="7"/>
  <c r="J64" i="7"/>
  <c r="L63" i="7"/>
  <c r="J113" i="7"/>
  <c r="L113" i="7"/>
  <c r="J112" i="7"/>
  <c r="L111" i="7"/>
  <c r="H5" i="7"/>
  <c r="G15" i="2" s="1"/>
  <c r="L14" i="7"/>
  <c r="J20" i="7"/>
  <c r="J28" i="7"/>
  <c r="J33" i="7"/>
  <c r="L38" i="7"/>
  <c r="J85" i="7"/>
  <c r="L85" i="7"/>
  <c r="J84" i="7"/>
  <c r="L83" i="7"/>
  <c r="J101" i="7"/>
  <c r="L101" i="7"/>
  <c r="J100" i="7"/>
  <c r="L99" i="7"/>
  <c r="H3" i="7"/>
  <c r="G4" i="2" s="1"/>
  <c r="I5" i="7"/>
  <c r="G16" i="2" s="1"/>
  <c r="K5" i="7"/>
  <c r="K3" i="7"/>
  <c r="G6" i="2" s="1"/>
  <c r="K1" i="7"/>
  <c r="J14" i="7"/>
  <c r="L15" i="7"/>
  <c r="J19" i="7"/>
  <c r="J22" i="7"/>
  <c r="L23" i="7"/>
  <c r="J27" i="7"/>
  <c r="J30" i="7"/>
  <c r="L31" i="7"/>
  <c r="J35" i="7"/>
  <c r="J38" i="7"/>
  <c r="L39" i="7"/>
  <c r="J43" i="7"/>
  <c r="J46" i="7"/>
  <c r="L46" i="7"/>
  <c r="J57" i="7"/>
  <c r="L57" i="7"/>
  <c r="J56" i="7"/>
  <c r="L55" i="7"/>
  <c r="J73" i="7"/>
  <c r="L73" i="7"/>
  <c r="J72" i="7"/>
  <c r="L71" i="7"/>
  <c r="J89" i="7"/>
  <c r="L89" i="7"/>
  <c r="J88" i="7"/>
  <c r="L87" i="7"/>
  <c r="J105" i="7"/>
  <c r="L105" i="7"/>
  <c r="J104" i="7"/>
  <c r="L103" i="7"/>
  <c r="J128" i="7"/>
  <c r="J127" i="7"/>
  <c r="L125" i="7"/>
  <c r="J126" i="7"/>
  <c r="J121" i="7"/>
  <c r="J120" i="7"/>
  <c r="L119" i="7"/>
  <c r="J136" i="7"/>
  <c r="J135" i="7"/>
  <c r="L133" i="7"/>
  <c r="J134" i="7"/>
  <c r="J12" i="7"/>
  <c r="L22" i="7"/>
  <c r="J25" i="7"/>
  <c r="L29" i="7"/>
  <c r="L37" i="7"/>
  <c r="L45" i="7"/>
  <c r="J117" i="7"/>
  <c r="L117" i="7"/>
  <c r="J116" i="7"/>
  <c r="L115" i="7"/>
  <c r="L10" i="7"/>
  <c r="J13" i="7"/>
  <c r="J16" i="7"/>
  <c r="L17" i="7"/>
  <c r="L18" i="7"/>
  <c r="J21" i="7"/>
  <c r="J24" i="7"/>
  <c r="L25" i="7"/>
  <c r="L26" i="7"/>
  <c r="J29" i="7"/>
  <c r="J32" i="7"/>
  <c r="L33" i="7"/>
  <c r="L34" i="7"/>
  <c r="J37" i="7"/>
  <c r="J40" i="7"/>
  <c r="L41" i="7"/>
  <c r="L42" i="7"/>
  <c r="J45" i="7"/>
  <c r="J61" i="7"/>
  <c r="L61" i="7"/>
  <c r="J60" i="7"/>
  <c r="L59" i="7"/>
  <c r="J77" i="7"/>
  <c r="L77" i="7"/>
  <c r="J76" i="7"/>
  <c r="L75" i="7"/>
  <c r="J93" i="7"/>
  <c r="L93" i="7"/>
  <c r="J92" i="7"/>
  <c r="L91" i="7"/>
  <c r="J109" i="7"/>
  <c r="L109" i="7"/>
  <c r="J108" i="7"/>
  <c r="L107" i="7"/>
  <c r="L127" i="7"/>
  <c r="J132" i="7"/>
  <c r="L135" i="7"/>
  <c r="L48" i="7"/>
  <c r="L50" i="7"/>
  <c r="L54" i="7"/>
  <c r="L58" i="7"/>
  <c r="L62" i="7"/>
  <c r="L66" i="7"/>
  <c r="L70" i="7"/>
  <c r="L74" i="7"/>
  <c r="L78" i="7"/>
  <c r="L82" i="7"/>
  <c r="L86" i="7"/>
  <c r="L90" i="7"/>
  <c r="L94" i="7"/>
  <c r="L98" i="7"/>
  <c r="L102" i="7"/>
  <c r="L106" i="7"/>
  <c r="L110" i="7"/>
  <c r="L114" i="7"/>
  <c r="L118" i="7"/>
  <c r="L122" i="7"/>
  <c r="J129" i="7"/>
  <c r="L130" i="7"/>
  <c r="L138" i="7"/>
  <c r="J51" i="7"/>
  <c r="J55" i="7"/>
  <c r="J59" i="7"/>
  <c r="J63" i="7"/>
  <c r="J67" i="7"/>
  <c r="J71" i="7"/>
  <c r="J75" i="7"/>
  <c r="J79" i="7"/>
  <c r="J83" i="7"/>
  <c r="J87" i="7"/>
  <c r="J91" i="7"/>
  <c r="J95" i="7"/>
  <c r="J99" i="7"/>
  <c r="J103" i="7"/>
  <c r="J107" i="7"/>
  <c r="J111" i="7"/>
  <c r="J115" i="7"/>
  <c r="J119" i="7"/>
  <c r="L123" i="7"/>
  <c r="L131" i="7"/>
  <c r="J50" i="7"/>
  <c r="L52" i="7"/>
  <c r="J54" i="7"/>
  <c r="L56" i="7"/>
  <c r="J58" i="7"/>
  <c r="L60" i="7"/>
  <c r="J62" i="7"/>
  <c r="L64" i="7"/>
  <c r="J66" i="7"/>
  <c r="L68" i="7"/>
  <c r="J70" i="7"/>
  <c r="L72" i="7"/>
  <c r="J74" i="7"/>
  <c r="L76" i="7"/>
  <c r="J78" i="7"/>
  <c r="L80" i="7"/>
  <c r="J82" i="7"/>
  <c r="L84" i="7"/>
  <c r="J86" i="7"/>
  <c r="L88" i="7"/>
  <c r="J90" i="7"/>
  <c r="L92" i="7"/>
  <c r="J94" i="7"/>
  <c r="L96" i="7"/>
  <c r="J98" i="7"/>
  <c r="L100" i="7"/>
  <c r="J102" i="7"/>
  <c r="L104" i="7"/>
  <c r="J106" i="7"/>
  <c r="L108" i="7"/>
  <c r="J110" i="7"/>
  <c r="L112" i="7"/>
  <c r="J114" i="7"/>
  <c r="L116" i="7"/>
  <c r="J118" i="7"/>
  <c r="L120" i="7"/>
  <c r="J125" i="7"/>
  <c r="J133" i="7"/>
  <c r="L219" i="7"/>
  <c r="L221" i="7"/>
  <c r="L223" i="7"/>
  <c r="L225" i="7"/>
  <c r="J237" i="7"/>
  <c r="J236" i="7"/>
  <c r="J235" i="7"/>
  <c r="J234" i="7"/>
  <c r="J233" i="7"/>
  <c r="J232" i="7"/>
  <c r="J231" i="7"/>
  <c r="J230" i="7"/>
  <c r="J229" i="7"/>
  <c r="J228" i="7"/>
  <c r="O247" i="7"/>
  <c r="O246" i="7" s="1"/>
  <c r="O245" i="7" s="1"/>
  <c r="O244" i="7" s="1"/>
  <c r="O243" i="7" s="1"/>
  <c r="O242" i="7" s="1"/>
  <c r="O241" i="7" s="1"/>
  <c r="O240" i="7" s="1"/>
  <c r="O239" i="7" s="1"/>
  <c r="O238" i="7" s="1"/>
  <c r="O237" i="7" s="1"/>
  <c r="O236" i="7" s="1"/>
  <c r="O235" i="7" s="1"/>
  <c r="O234" i="7" s="1"/>
  <c r="O233" i="7" s="1"/>
  <c r="O232" i="7" s="1"/>
  <c r="O231" i="7" s="1"/>
  <c r="O230" i="7" s="1"/>
  <c r="O229" i="7" s="1"/>
  <c r="O228" i="7" s="1"/>
  <c r="O227" i="7" s="1"/>
  <c r="O226" i="7" s="1"/>
  <c r="O225" i="7" s="1"/>
  <c r="O224" i="7" s="1"/>
  <c r="O223" i="7" s="1"/>
  <c r="O222" i="7" s="1"/>
  <c r="O221" i="7" s="1"/>
  <c r="O220" i="7" s="1"/>
  <c r="O219" i="7" s="1"/>
  <c r="O218" i="7" s="1"/>
  <c r="O217" i="7" s="1"/>
  <c r="O216" i="7" s="1"/>
  <c r="O215" i="7" s="1"/>
  <c r="O214" i="7" s="1"/>
  <c r="O213" i="7" s="1"/>
  <c r="O212" i="7" s="1"/>
  <c r="O211" i="7" s="1"/>
  <c r="O210" i="7" s="1"/>
  <c r="O209" i="7" s="1"/>
  <c r="O208" i="7" s="1"/>
  <c r="O207" i="7" s="1"/>
  <c r="O206" i="7" s="1"/>
  <c r="O205" i="7" s="1"/>
  <c r="O204" i="7" s="1"/>
  <c r="O203" i="7" s="1"/>
  <c r="O202" i="7" s="1"/>
  <c r="O201" i="7" s="1"/>
  <c r="O200" i="7" s="1"/>
  <c r="O199" i="7" s="1"/>
  <c r="O198" i="7" s="1"/>
  <c r="O197" i="7" s="1"/>
  <c r="O196" i="7" s="1"/>
  <c r="O195" i="7" s="1"/>
  <c r="O194" i="7" s="1"/>
  <c r="O193" i="7" s="1"/>
  <c r="O192" i="7" s="1"/>
  <c r="O191" i="7" s="1"/>
  <c r="O190" i="7" s="1"/>
  <c r="O189" i="7" s="1"/>
  <c r="O188" i="7" s="1"/>
  <c r="O187" i="7" s="1"/>
  <c r="O186" i="7" s="1"/>
  <c r="O185" i="7" s="1"/>
  <c r="O184" i="7" s="1"/>
  <c r="O183" i="7" s="1"/>
  <c r="O182" i="7" s="1"/>
  <c r="O181" i="7" s="1"/>
  <c r="O180" i="7" s="1"/>
  <c r="O179" i="7" s="1"/>
  <c r="O178" i="7" s="1"/>
  <c r="O177" i="7" s="1"/>
  <c r="O176" i="7" s="1"/>
  <c r="O175" i="7" s="1"/>
  <c r="O174" i="7" s="1"/>
  <c r="O173" i="7" s="1"/>
  <c r="O172" i="7" s="1"/>
  <c r="O171" i="7" s="1"/>
  <c r="O170" i="7" s="1"/>
  <c r="O169" i="7" s="1"/>
  <c r="O168" i="7" s="1"/>
  <c r="O167" i="7" s="1"/>
  <c r="O166" i="7" s="1"/>
  <c r="O165" i="7" s="1"/>
  <c r="O164" i="7" s="1"/>
  <c r="O163" i="7" s="1"/>
  <c r="O162" i="7" s="1"/>
  <c r="O161" i="7" s="1"/>
  <c r="O160" i="7" s="1"/>
  <c r="O159" i="7" s="1"/>
  <c r="O158" i="7" s="1"/>
  <c r="O157" i="7" s="1"/>
  <c r="O156" i="7" s="1"/>
  <c r="O155" i="7" s="1"/>
  <c r="O154" i="7" s="1"/>
  <c r="O153" i="7" s="1"/>
  <c r="O152" i="7" s="1"/>
  <c r="O151" i="7" s="1"/>
  <c r="O150" i="7" s="1"/>
  <c r="O149" i="7" s="1"/>
  <c r="O148" i="7" s="1"/>
  <c r="O147" i="7" s="1"/>
  <c r="O146" i="7" s="1"/>
  <c r="O145" i="7" s="1"/>
  <c r="O144" i="7" s="1"/>
  <c r="O143" i="7" s="1"/>
  <c r="O142" i="7" s="1"/>
  <c r="O141" i="7" s="1"/>
  <c r="O140" i="7" s="1"/>
  <c r="O139" i="7" s="1"/>
  <c r="O138" i="7" s="1"/>
  <c r="O137" i="7" s="1"/>
  <c r="O136" i="7" s="1"/>
  <c r="O135" i="7" s="1"/>
  <c r="O134" i="7" s="1"/>
  <c r="O133" i="7" s="1"/>
  <c r="O132" i="7" s="1"/>
  <c r="O131" i="7" s="1"/>
  <c r="O130" i="7" s="1"/>
  <c r="O129" i="7" s="1"/>
  <c r="O128" i="7" s="1"/>
  <c r="O127" i="7" s="1"/>
  <c r="O126" i="7" s="1"/>
  <c r="O125" i="7" s="1"/>
  <c r="O124" i="7" s="1"/>
  <c r="O123" i="7" s="1"/>
  <c r="O122" i="7" s="1"/>
  <c r="O121" i="7" s="1"/>
  <c r="O120" i="7" s="1"/>
  <c r="O119" i="7" s="1"/>
  <c r="O118" i="7" s="1"/>
  <c r="O117" i="7" s="1"/>
  <c r="O116" i="7" s="1"/>
  <c r="O115" i="7" s="1"/>
  <c r="O114" i="7" s="1"/>
  <c r="O113" i="7" s="1"/>
  <c r="O112" i="7" s="1"/>
  <c r="O111" i="7" s="1"/>
  <c r="O110" i="7" s="1"/>
  <c r="O109" i="7" s="1"/>
  <c r="O108" i="7" s="1"/>
  <c r="O107" i="7" s="1"/>
  <c r="O106" i="7" s="1"/>
  <c r="O105" i="7" s="1"/>
  <c r="O104" i="7" s="1"/>
  <c r="O103" i="7" s="1"/>
  <c r="O102" i="7" s="1"/>
  <c r="O101" i="7" s="1"/>
  <c r="O100" i="7" s="1"/>
  <c r="O99" i="7" s="1"/>
  <c r="O98" i="7" s="1"/>
  <c r="O97" i="7" s="1"/>
  <c r="O96" i="7" s="1"/>
  <c r="O95" i="7" s="1"/>
  <c r="O94" i="7" s="1"/>
  <c r="O93" i="7" s="1"/>
  <c r="O92" i="7" s="1"/>
  <c r="O91" i="7" s="1"/>
  <c r="O90" i="7" s="1"/>
  <c r="O89" i="7" s="1"/>
  <c r="O88" i="7" s="1"/>
  <c r="O87" i="7" s="1"/>
  <c r="O86" i="7" s="1"/>
  <c r="O85" i="7" s="1"/>
  <c r="O84" i="7" s="1"/>
  <c r="O83" i="7" s="1"/>
  <c r="O82" i="7" s="1"/>
  <c r="O81" i="7" s="1"/>
  <c r="O80" i="7" s="1"/>
  <c r="O79" i="7" s="1"/>
  <c r="O78" i="7" s="1"/>
  <c r="O77" i="7" s="1"/>
  <c r="O76" i="7" s="1"/>
  <c r="O75" i="7" s="1"/>
  <c r="O74" i="7" s="1"/>
  <c r="O73" i="7" s="1"/>
  <c r="O72" i="7" s="1"/>
  <c r="O71" i="7" s="1"/>
  <c r="O70" i="7" s="1"/>
  <c r="O69" i="7" s="1"/>
  <c r="O68" i="7" s="1"/>
  <c r="O67" i="7" s="1"/>
  <c r="O66" i="7" s="1"/>
  <c r="O65" i="7" s="1"/>
  <c r="O64" i="7" s="1"/>
  <c r="O63" i="7" s="1"/>
  <c r="O62" i="7" s="1"/>
  <c r="O61" i="7" s="1"/>
  <c r="O60" i="7" s="1"/>
  <c r="O59" i="7" s="1"/>
  <c r="O58" i="7" s="1"/>
  <c r="O57" i="7" s="1"/>
  <c r="O56" i="7" s="1"/>
  <c r="O55" i="7" s="1"/>
  <c r="O54" i="7" s="1"/>
  <c r="O53" i="7" s="1"/>
  <c r="O52" i="7" s="1"/>
  <c r="O51" i="7" s="1"/>
  <c r="O50" i="7" s="1"/>
  <c r="O49" i="7" s="1"/>
  <c r="O48" i="7" s="1"/>
  <c r="O47" i="7" s="1"/>
  <c r="O46" i="7" s="1"/>
  <c r="O45" i="7" s="1"/>
  <c r="O44" i="7" s="1"/>
  <c r="O43" i="7" s="1"/>
  <c r="O42" i="7" s="1"/>
  <c r="O41" i="7" s="1"/>
  <c r="O40" i="7" s="1"/>
  <c r="O39" i="7" s="1"/>
  <c r="O38" i="7" s="1"/>
  <c r="O37" i="7" s="1"/>
  <c r="O36" i="7" s="1"/>
  <c r="O35" i="7" s="1"/>
  <c r="O34" i="7" s="1"/>
  <c r="O33" i="7" s="1"/>
  <c r="O32" i="7" s="1"/>
  <c r="O31" i="7" s="1"/>
  <c r="O30" i="7" s="1"/>
  <c r="O29" i="7" s="1"/>
  <c r="O28" i="7" s="1"/>
  <c r="O27" i="7" s="1"/>
  <c r="O26" i="7" s="1"/>
  <c r="O25" i="7" s="1"/>
  <c r="O24" i="7" s="1"/>
  <c r="O23" i="7" s="1"/>
  <c r="O22" i="7" s="1"/>
  <c r="O21" i="7" s="1"/>
  <c r="O20" i="7" s="1"/>
  <c r="O19" i="7" s="1"/>
  <c r="O18" i="7" s="1"/>
  <c r="O17" i="7" s="1"/>
  <c r="O16" i="7" s="1"/>
  <c r="O15" i="7" s="1"/>
  <c r="O14" i="7" s="1"/>
  <c r="O13" i="7" s="1"/>
  <c r="O12" i="7" s="1"/>
  <c r="O11" i="7" s="1"/>
  <c r="O10" i="7" s="1"/>
  <c r="L12" i="6"/>
  <c r="J13" i="6"/>
  <c r="J16" i="6"/>
  <c r="L20" i="6"/>
  <c r="J21" i="6"/>
  <c r="J24" i="6"/>
  <c r="L28" i="6"/>
  <c r="J29" i="6"/>
  <c r="J32" i="6"/>
  <c r="L36" i="6"/>
  <c r="J37" i="6"/>
  <c r="J40" i="6"/>
  <c r="L44" i="6"/>
  <c r="J45" i="6"/>
  <c r="J48" i="6"/>
  <c r="L52" i="6"/>
  <c r="J53" i="6"/>
  <c r="J56" i="6"/>
  <c r="L60" i="6"/>
  <c r="J61" i="6"/>
  <c r="J64" i="6"/>
  <c r="L68" i="6"/>
  <c r="J69" i="6"/>
  <c r="J72" i="6"/>
  <c r="L76" i="6"/>
  <c r="J77" i="6"/>
  <c r="J80" i="6"/>
  <c r="L84" i="6"/>
  <c r="J85" i="6"/>
  <c r="J88" i="6"/>
  <c r="L92" i="6"/>
  <c r="J93" i="6"/>
  <c r="J96" i="6"/>
  <c r="L100" i="6"/>
  <c r="L104" i="6"/>
  <c r="L108" i="6"/>
  <c r="L136" i="6"/>
  <c r="L174" i="6"/>
  <c r="L218" i="6"/>
  <c r="L150" i="6"/>
  <c r="L10" i="6"/>
  <c r="J11" i="6"/>
  <c r="J14" i="6"/>
  <c r="L18" i="6"/>
  <c r="J19" i="6"/>
  <c r="J22" i="6"/>
  <c r="L26" i="6"/>
  <c r="J27" i="6"/>
  <c r="J30" i="6"/>
  <c r="L34" i="6"/>
  <c r="J35" i="6"/>
  <c r="J38" i="6"/>
  <c r="L42" i="6"/>
  <c r="J43" i="6"/>
  <c r="J46" i="6"/>
  <c r="L50" i="6"/>
  <c r="J51" i="6"/>
  <c r="J54" i="6"/>
  <c r="L58" i="6"/>
  <c r="J59" i="6"/>
  <c r="J62" i="6"/>
  <c r="L66" i="6"/>
  <c r="J67" i="6"/>
  <c r="J70" i="6"/>
  <c r="L74" i="6"/>
  <c r="J75" i="6"/>
  <c r="J78" i="6"/>
  <c r="L82" i="6"/>
  <c r="J83" i="6"/>
  <c r="J86" i="6"/>
  <c r="L90" i="6"/>
  <c r="J91" i="6"/>
  <c r="J94" i="6"/>
  <c r="L98" i="6"/>
  <c r="J99" i="6"/>
  <c r="J103" i="6"/>
  <c r="J107" i="6"/>
  <c r="J111" i="6"/>
  <c r="J115" i="6"/>
  <c r="J119" i="6"/>
  <c r="J123" i="6"/>
  <c r="J127" i="6"/>
  <c r="J131" i="6"/>
  <c r="J135" i="6"/>
  <c r="L139" i="6"/>
  <c r="L158" i="6"/>
  <c r="L217" i="6"/>
  <c r="J209" i="6"/>
  <c r="J10" i="6"/>
  <c r="L14" i="6"/>
  <c r="J15" i="6"/>
  <c r="J18" i="6"/>
  <c r="L22" i="6"/>
  <c r="J23" i="6"/>
  <c r="J26" i="6"/>
  <c r="L30" i="6"/>
  <c r="J31" i="6"/>
  <c r="J34" i="6"/>
  <c r="L38" i="6"/>
  <c r="J39" i="6"/>
  <c r="J42" i="6"/>
  <c r="L46" i="6"/>
  <c r="J47" i="6"/>
  <c r="J50" i="6"/>
  <c r="L54" i="6"/>
  <c r="J55" i="6"/>
  <c r="J58" i="6"/>
  <c r="L62" i="6"/>
  <c r="J63" i="6"/>
  <c r="J66" i="6"/>
  <c r="L70" i="6"/>
  <c r="J71" i="6"/>
  <c r="J74" i="6"/>
  <c r="L78" i="6"/>
  <c r="J79" i="6"/>
  <c r="J82" i="6"/>
  <c r="L86" i="6"/>
  <c r="J87" i="6"/>
  <c r="J90" i="6"/>
  <c r="L94" i="6"/>
  <c r="J95" i="6"/>
  <c r="J98" i="6"/>
  <c r="J101" i="6"/>
  <c r="J105" i="6"/>
  <c r="J109" i="6"/>
  <c r="J137" i="6"/>
  <c r="J145" i="6"/>
  <c r="L190" i="6"/>
  <c r="L222" i="6"/>
  <c r="I5" i="6"/>
  <c r="F16" i="2" s="1"/>
  <c r="I3" i="6"/>
  <c r="F5" i="2" s="1"/>
  <c r="I1" i="6"/>
  <c r="J172" i="6"/>
  <c r="L172" i="6"/>
  <c r="L170" i="6"/>
  <c r="J188" i="6"/>
  <c r="L188" i="6"/>
  <c r="L186" i="6"/>
  <c r="J204" i="6"/>
  <c r="L204" i="6"/>
  <c r="L202" i="6"/>
  <c r="J224" i="6"/>
  <c r="J223" i="6"/>
  <c r="L13" i="6"/>
  <c r="L15" i="6"/>
  <c r="L17" i="6"/>
  <c r="L23" i="6"/>
  <c r="L25" i="6"/>
  <c r="L33" i="6"/>
  <c r="L39" i="6"/>
  <c r="L41" i="6"/>
  <c r="L45" i="6"/>
  <c r="L51" i="6"/>
  <c r="L53" i="6"/>
  <c r="L55" i="6"/>
  <c r="L59" i="6"/>
  <c r="L65" i="6"/>
  <c r="L67" i="6"/>
  <c r="L71" i="6"/>
  <c r="L75" i="6"/>
  <c r="L77" i="6"/>
  <c r="L83" i="6"/>
  <c r="L85" i="6"/>
  <c r="L89" i="6"/>
  <c r="L91" i="6"/>
  <c r="L93" i="6"/>
  <c r="L97" i="6"/>
  <c r="L99" i="6"/>
  <c r="L120" i="6"/>
  <c r="L121" i="6"/>
  <c r="J122" i="6"/>
  <c r="L124" i="6"/>
  <c r="L125" i="6"/>
  <c r="J126" i="6"/>
  <c r="L128" i="6"/>
  <c r="L129" i="6"/>
  <c r="J130" i="6"/>
  <c r="L132" i="6"/>
  <c r="L133" i="6"/>
  <c r="J134" i="6"/>
  <c r="L138" i="6"/>
  <c r="L149" i="6"/>
  <c r="J150" i="6"/>
  <c r="J149" i="6"/>
  <c r="L151" i="6"/>
  <c r="J161" i="6"/>
  <c r="L165" i="6"/>
  <c r="J166" i="6"/>
  <c r="J165" i="6"/>
  <c r="L167" i="6"/>
  <c r="J177" i="6"/>
  <c r="L181" i="6"/>
  <c r="J182" i="6"/>
  <c r="J181" i="6"/>
  <c r="L183" i="6"/>
  <c r="J193" i="6"/>
  <c r="L197" i="6"/>
  <c r="J198" i="6"/>
  <c r="J197" i="6"/>
  <c r="L199" i="6"/>
  <c r="L213" i="6"/>
  <c r="J214" i="6"/>
  <c r="J213" i="6"/>
  <c r="L215" i="6"/>
  <c r="L220" i="6"/>
  <c r="J222" i="6"/>
  <c r="J221" i="6"/>
  <c r="L223" i="6"/>
  <c r="J237" i="6"/>
  <c r="J236" i="6"/>
  <c r="J235" i="6"/>
  <c r="J234" i="6"/>
  <c r="J233" i="6"/>
  <c r="J232" i="6"/>
  <c r="J231" i="6"/>
  <c r="J230" i="6"/>
  <c r="J229" i="6"/>
  <c r="J228" i="6"/>
  <c r="J156" i="6"/>
  <c r="L156" i="6"/>
  <c r="L154" i="6"/>
  <c r="J216" i="6"/>
  <c r="J215" i="6"/>
  <c r="L11" i="6"/>
  <c r="L19" i="6"/>
  <c r="L21" i="6"/>
  <c r="L27" i="6"/>
  <c r="L29" i="6"/>
  <c r="L31" i="6"/>
  <c r="L35" i="6"/>
  <c r="L37" i="6"/>
  <c r="L43" i="6"/>
  <c r="L47" i="6"/>
  <c r="L49" i="6"/>
  <c r="L57" i="6"/>
  <c r="L61" i="6"/>
  <c r="L63" i="6"/>
  <c r="L69" i="6"/>
  <c r="L73" i="6"/>
  <c r="L79" i="6"/>
  <c r="L81" i="6"/>
  <c r="L87" i="6"/>
  <c r="L95" i="6"/>
  <c r="J100" i="6"/>
  <c r="L101" i="6"/>
  <c r="J102" i="6"/>
  <c r="L103" i="6"/>
  <c r="J104" i="6"/>
  <c r="L105" i="6"/>
  <c r="J106" i="6"/>
  <c r="L107" i="6"/>
  <c r="J108" i="6"/>
  <c r="L109" i="6"/>
  <c r="J110" i="6"/>
  <c r="L112" i="6"/>
  <c r="L113" i="6"/>
  <c r="J114" i="6"/>
  <c r="L116" i="6"/>
  <c r="L117" i="6"/>
  <c r="J118" i="6"/>
  <c r="H3" i="6"/>
  <c r="F4" i="2" s="1"/>
  <c r="H5" i="6"/>
  <c r="F15" i="2" s="1"/>
  <c r="J113" i="6"/>
  <c r="J117" i="6"/>
  <c r="J121" i="6"/>
  <c r="J125" i="6"/>
  <c r="J129" i="6"/>
  <c r="J133" i="6"/>
  <c r="J136" i="6"/>
  <c r="L140" i="6"/>
  <c r="L141" i="6"/>
  <c r="L144" i="6"/>
  <c r="J148" i="6"/>
  <c r="L148" i="6"/>
  <c r="L146" i="6"/>
  <c r="J155" i="6"/>
  <c r="L160" i="6"/>
  <c r="J164" i="6"/>
  <c r="L164" i="6"/>
  <c r="L162" i="6"/>
  <c r="J171" i="6"/>
  <c r="L176" i="6"/>
  <c r="J180" i="6"/>
  <c r="L180" i="6"/>
  <c r="L178" i="6"/>
  <c r="J187" i="6"/>
  <c r="L192" i="6"/>
  <c r="J196" i="6"/>
  <c r="L196" i="6"/>
  <c r="L194" i="6"/>
  <c r="J203" i="6"/>
  <c r="L208" i="6"/>
  <c r="J212" i="6"/>
  <c r="L212" i="6"/>
  <c r="L210" i="6"/>
  <c r="J220" i="6"/>
  <c r="J219" i="6"/>
  <c r="L221" i="6"/>
  <c r="H1" i="6"/>
  <c r="L110" i="6"/>
  <c r="L111" i="6"/>
  <c r="J112" i="6"/>
  <c r="L114" i="6"/>
  <c r="L115" i="6"/>
  <c r="J116" i="6"/>
  <c r="L118" i="6"/>
  <c r="L119" i="6"/>
  <c r="J120" i="6"/>
  <c r="L122" i="6"/>
  <c r="L123" i="6"/>
  <c r="J124" i="6"/>
  <c r="L126" i="6"/>
  <c r="L127" i="6"/>
  <c r="J128" i="6"/>
  <c r="L130" i="6"/>
  <c r="L131" i="6"/>
  <c r="J132" i="6"/>
  <c r="L134" i="6"/>
  <c r="L135" i="6"/>
  <c r="J138" i="6"/>
  <c r="J142" i="6"/>
  <c r="L143" i="6"/>
  <c r="J153" i="6"/>
  <c r="L157" i="6"/>
  <c r="J158" i="6"/>
  <c r="J157" i="6"/>
  <c r="L159" i="6"/>
  <c r="J169" i="6"/>
  <c r="L173" i="6"/>
  <c r="J174" i="6"/>
  <c r="J173" i="6"/>
  <c r="L175" i="6"/>
  <c r="J185" i="6"/>
  <c r="L189" i="6"/>
  <c r="J190" i="6"/>
  <c r="J189" i="6"/>
  <c r="L191" i="6"/>
  <c r="J201" i="6"/>
  <c r="L205" i="6"/>
  <c r="J206" i="6"/>
  <c r="J205" i="6"/>
  <c r="L207" i="6"/>
  <c r="L216" i="6"/>
  <c r="J218" i="6"/>
  <c r="J217" i="6"/>
  <c r="L219" i="6"/>
  <c r="L224" i="6"/>
  <c r="J226" i="6"/>
  <c r="J225" i="6"/>
  <c r="J144" i="6"/>
  <c r="L145" i="6"/>
  <c r="J152" i="6"/>
  <c r="L153" i="6"/>
  <c r="J160" i="6"/>
  <c r="L161" i="6"/>
  <c r="J168" i="6"/>
  <c r="L169" i="6"/>
  <c r="J176" i="6"/>
  <c r="L177" i="6"/>
  <c r="J184" i="6"/>
  <c r="L185" i="6"/>
  <c r="J192" i="6"/>
  <c r="L193" i="6"/>
  <c r="J200" i="6"/>
  <c r="L201" i="6"/>
  <c r="J208" i="6"/>
  <c r="L209" i="6"/>
  <c r="J143" i="6"/>
  <c r="J146" i="6"/>
  <c r="L147" i="6"/>
  <c r="J151" i="6"/>
  <c r="J154" i="6"/>
  <c r="L155" i="6"/>
  <c r="J159" i="6"/>
  <c r="J162" i="6"/>
  <c r="L163" i="6"/>
  <c r="J167" i="6"/>
  <c r="J170" i="6"/>
  <c r="L171" i="6"/>
  <c r="J175" i="6"/>
  <c r="J178" i="6"/>
  <c r="L179" i="6"/>
  <c r="J183" i="6"/>
  <c r="J186" i="6"/>
  <c r="L187" i="6"/>
  <c r="J191" i="6"/>
  <c r="J194" i="6"/>
  <c r="L195" i="6"/>
  <c r="J199" i="6"/>
  <c r="J202" i="6"/>
  <c r="L203" i="6"/>
  <c r="J207" i="6"/>
  <c r="J210" i="6"/>
  <c r="L211" i="6"/>
  <c r="O247" i="6"/>
  <c r="O246" i="6" s="1"/>
  <c r="O245" i="6" s="1"/>
  <c r="O244" i="6" s="1"/>
  <c r="O243" i="6" s="1"/>
  <c r="O242" i="6" s="1"/>
  <c r="O241" i="6" s="1"/>
  <c r="O240" i="6" s="1"/>
  <c r="O239" i="6" s="1"/>
  <c r="O238" i="6" s="1"/>
  <c r="O237" i="6" s="1"/>
  <c r="O236" i="6" s="1"/>
  <c r="O235" i="6" s="1"/>
  <c r="O234" i="6" s="1"/>
  <c r="O233" i="6" s="1"/>
  <c r="O232" i="6" s="1"/>
  <c r="O231" i="6" s="1"/>
  <c r="O230" i="6" s="1"/>
  <c r="O229" i="6" s="1"/>
  <c r="O228" i="6" s="1"/>
  <c r="O227" i="6" s="1"/>
  <c r="O226" i="6" s="1"/>
  <c r="O225" i="6" s="1"/>
  <c r="O224" i="6" s="1"/>
  <c r="O223" i="6" s="1"/>
  <c r="O222" i="6" s="1"/>
  <c r="O221" i="6" s="1"/>
  <c r="O220" i="6" s="1"/>
  <c r="O219" i="6" s="1"/>
  <c r="O218" i="6" s="1"/>
  <c r="O217" i="6" s="1"/>
  <c r="O216" i="6" s="1"/>
  <c r="O215" i="6" s="1"/>
  <c r="O214" i="6" s="1"/>
  <c r="O213" i="6" s="1"/>
  <c r="O212" i="6" s="1"/>
  <c r="O211" i="6" s="1"/>
  <c r="O210" i="6" s="1"/>
  <c r="O209" i="6" s="1"/>
  <c r="O208" i="6" s="1"/>
  <c r="O207" i="6" s="1"/>
  <c r="O206" i="6" s="1"/>
  <c r="O205" i="6" s="1"/>
  <c r="O204" i="6" s="1"/>
  <c r="O203" i="6" s="1"/>
  <c r="O202" i="6" s="1"/>
  <c r="O201" i="6" s="1"/>
  <c r="O200" i="6" s="1"/>
  <c r="O199" i="6" s="1"/>
  <c r="O198" i="6" s="1"/>
  <c r="O197" i="6" s="1"/>
  <c r="O196" i="6" s="1"/>
  <c r="O195" i="6" s="1"/>
  <c r="O194" i="6" s="1"/>
  <c r="O193" i="6" s="1"/>
  <c r="O192" i="6" s="1"/>
  <c r="O191" i="6" s="1"/>
  <c r="O190" i="6" s="1"/>
  <c r="O189" i="6" s="1"/>
  <c r="O188" i="6" s="1"/>
  <c r="O187" i="6" s="1"/>
  <c r="O186" i="6" s="1"/>
  <c r="O185" i="6" s="1"/>
  <c r="O184" i="6" s="1"/>
  <c r="O183" i="6" s="1"/>
  <c r="O182" i="6" s="1"/>
  <c r="O181" i="6" s="1"/>
  <c r="O180" i="6" s="1"/>
  <c r="O179" i="6" s="1"/>
  <c r="O178" i="6" s="1"/>
  <c r="O177" i="6" s="1"/>
  <c r="O176" i="6" s="1"/>
  <c r="O175" i="6" s="1"/>
  <c r="O174" i="6" s="1"/>
  <c r="O173" i="6" s="1"/>
  <c r="O172" i="6" s="1"/>
  <c r="O171" i="6" s="1"/>
  <c r="O170" i="6" s="1"/>
  <c r="O169" i="6" s="1"/>
  <c r="O168" i="6" s="1"/>
  <c r="O167" i="6" s="1"/>
  <c r="O166" i="6" s="1"/>
  <c r="O165" i="6" s="1"/>
  <c r="O164" i="6" s="1"/>
  <c r="O163" i="6" s="1"/>
  <c r="O162" i="6" s="1"/>
  <c r="O161" i="6" s="1"/>
  <c r="O160" i="6" s="1"/>
  <c r="O159" i="6" s="1"/>
  <c r="O158" i="6" s="1"/>
  <c r="O157" i="6" s="1"/>
  <c r="O156" i="6" s="1"/>
  <c r="O155" i="6" s="1"/>
  <c r="O154" i="6" s="1"/>
  <c r="O153" i="6" s="1"/>
  <c r="O152" i="6" s="1"/>
  <c r="O151" i="6" s="1"/>
  <c r="O150" i="6" s="1"/>
  <c r="O149" i="6" s="1"/>
  <c r="O148" i="6" s="1"/>
  <c r="O147" i="6" s="1"/>
  <c r="O146" i="6" s="1"/>
  <c r="O145" i="6" s="1"/>
  <c r="O144" i="6" s="1"/>
  <c r="O143" i="6" s="1"/>
  <c r="O142" i="6" s="1"/>
  <c r="O141" i="6" s="1"/>
  <c r="O140" i="6" s="1"/>
  <c r="O139" i="6" s="1"/>
  <c r="O138" i="6" s="1"/>
  <c r="O137" i="6" s="1"/>
  <c r="O136" i="6" s="1"/>
  <c r="O135" i="6" s="1"/>
  <c r="O134" i="6" s="1"/>
  <c r="O133" i="6" s="1"/>
  <c r="O132" i="6" s="1"/>
  <c r="O131" i="6" s="1"/>
  <c r="O130" i="6" s="1"/>
  <c r="O129" i="6" s="1"/>
  <c r="O128" i="6" s="1"/>
  <c r="O127" i="6" s="1"/>
  <c r="O126" i="6" s="1"/>
  <c r="O125" i="6" s="1"/>
  <c r="O124" i="6" s="1"/>
  <c r="O123" i="6" s="1"/>
  <c r="O122" i="6" s="1"/>
  <c r="O121" i="6" s="1"/>
  <c r="O120" i="6" s="1"/>
  <c r="O119" i="6" s="1"/>
  <c r="O118" i="6" s="1"/>
  <c r="O117" i="6" s="1"/>
  <c r="O116" i="6" s="1"/>
  <c r="O115" i="6" s="1"/>
  <c r="O114" i="6" s="1"/>
  <c r="O113" i="6" s="1"/>
  <c r="O112" i="6" s="1"/>
  <c r="O111" i="6" s="1"/>
  <c r="O110" i="6" s="1"/>
  <c r="O109" i="6" s="1"/>
  <c r="O108" i="6" s="1"/>
  <c r="O107" i="6" s="1"/>
  <c r="O106" i="6" s="1"/>
  <c r="O105" i="6" s="1"/>
  <c r="O104" i="6" s="1"/>
  <c r="O103" i="6" s="1"/>
  <c r="O102" i="6" s="1"/>
  <c r="O101" i="6" s="1"/>
  <c r="O100" i="6" s="1"/>
  <c r="O99" i="6" s="1"/>
  <c r="O98" i="6" s="1"/>
  <c r="O97" i="6" s="1"/>
  <c r="O96" i="6" s="1"/>
  <c r="O95" i="6" s="1"/>
  <c r="O94" i="6" s="1"/>
  <c r="O93" i="6" s="1"/>
  <c r="O92" i="6" s="1"/>
  <c r="O91" i="6" s="1"/>
  <c r="O90" i="6" s="1"/>
  <c r="O89" i="6" s="1"/>
  <c r="O88" i="6" s="1"/>
  <c r="O87" i="6" s="1"/>
  <c r="O86" i="6" s="1"/>
  <c r="O85" i="6" s="1"/>
  <c r="O84" i="6" s="1"/>
  <c r="O83" i="6" s="1"/>
  <c r="O82" i="6" s="1"/>
  <c r="O81" i="6" s="1"/>
  <c r="O80" i="6" s="1"/>
  <c r="O79" i="6" s="1"/>
  <c r="O78" i="6" s="1"/>
  <c r="O77" i="6" s="1"/>
  <c r="O76" i="6" s="1"/>
  <c r="O75" i="6" s="1"/>
  <c r="O74" i="6" s="1"/>
  <c r="O73" i="6" s="1"/>
  <c r="O72" i="6" s="1"/>
  <c r="O71" i="6" s="1"/>
  <c r="O70" i="6" s="1"/>
  <c r="O69" i="6" s="1"/>
  <c r="O68" i="6" s="1"/>
  <c r="O67" i="6" s="1"/>
  <c r="O66" i="6" s="1"/>
  <c r="O65" i="6" s="1"/>
  <c r="O64" i="6" s="1"/>
  <c r="O63" i="6" s="1"/>
  <c r="O62" i="6" s="1"/>
  <c r="O61" i="6" s="1"/>
  <c r="O60" i="6" s="1"/>
  <c r="O59" i="6" s="1"/>
  <c r="O58" i="6" s="1"/>
  <c r="O57" i="6" s="1"/>
  <c r="O56" i="6" s="1"/>
  <c r="O55" i="6" s="1"/>
  <c r="O54" i="6" s="1"/>
  <c r="O53" i="6" s="1"/>
  <c r="O52" i="6" s="1"/>
  <c r="O51" i="6" s="1"/>
  <c r="O50" i="6" s="1"/>
  <c r="O49" i="6" s="1"/>
  <c r="O48" i="6" s="1"/>
  <c r="O47" i="6" s="1"/>
  <c r="O46" i="6" s="1"/>
  <c r="O45" i="6" s="1"/>
  <c r="O44" i="6" s="1"/>
  <c r="O43" i="6" s="1"/>
  <c r="O42" i="6" s="1"/>
  <c r="O41" i="6" s="1"/>
  <c r="O40" i="6" s="1"/>
  <c r="O39" i="6" s="1"/>
  <c r="O38" i="6" s="1"/>
  <c r="O37" i="6" s="1"/>
  <c r="O36" i="6" s="1"/>
  <c r="O35" i="6" s="1"/>
  <c r="O34" i="6" s="1"/>
  <c r="O33" i="6" s="1"/>
  <c r="O32" i="6" s="1"/>
  <c r="O31" i="6" s="1"/>
  <c r="O30" i="6" s="1"/>
  <c r="O29" i="6" s="1"/>
  <c r="O28" i="6" s="1"/>
  <c r="O27" i="6" s="1"/>
  <c r="O26" i="6" s="1"/>
  <c r="O25" i="6" s="1"/>
  <c r="O24" i="6" s="1"/>
  <c r="O23" i="6" s="1"/>
  <c r="O22" i="6" s="1"/>
  <c r="O21" i="6" s="1"/>
  <c r="O20" i="6" s="1"/>
  <c r="O19" i="6" s="1"/>
  <c r="O18" i="6" s="1"/>
  <c r="O17" i="6" s="1"/>
  <c r="O16" i="6" s="1"/>
  <c r="O15" i="6" s="1"/>
  <c r="O14" i="6" s="1"/>
  <c r="O13" i="6" s="1"/>
  <c r="O12" i="6" s="1"/>
  <c r="O11" i="6" s="1"/>
  <c r="O10" i="6" s="1"/>
  <c r="L222" i="5"/>
  <c r="L160" i="5"/>
  <c r="J150" i="5"/>
  <c r="L121" i="5"/>
  <c r="L89" i="5"/>
  <c r="J60" i="5"/>
  <c r="L25" i="5"/>
  <c r="L211" i="5"/>
  <c r="J212" i="5"/>
  <c r="L208" i="5"/>
  <c r="J204" i="5"/>
  <c r="J198" i="5"/>
  <c r="J190" i="5"/>
  <c r="L179" i="5"/>
  <c r="J180" i="5"/>
  <c r="J160" i="5"/>
  <c r="L88" i="5"/>
  <c r="L48" i="5"/>
  <c r="J225" i="5"/>
  <c r="L220" i="5"/>
  <c r="L192" i="5"/>
  <c r="L188" i="5"/>
  <c r="J176" i="5"/>
  <c r="J165" i="5"/>
  <c r="O247" i="5"/>
  <c r="O246" i="5" s="1"/>
  <c r="O245" i="5" s="1"/>
  <c r="O244" i="5" s="1"/>
  <c r="O243" i="5" s="1"/>
  <c r="O242" i="5" s="1"/>
  <c r="O241" i="5" s="1"/>
  <c r="O240" i="5" s="1"/>
  <c r="O239" i="5" s="1"/>
  <c r="O238" i="5" s="1"/>
  <c r="O237" i="5" s="1"/>
  <c r="O236" i="5" s="1"/>
  <c r="O235" i="5" s="1"/>
  <c r="O234" i="5" s="1"/>
  <c r="O233" i="5" s="1"/>
  <c r="O232" i="5" s="1"/>
  <c r="O231" i="5" s="1"/>
  <c r="O230" i="5" s="1"/>
  <c r="O229" i="5" s="1"/>
  <c r="O228" i="5" s="1"/>
  <c r="O227" i="5" s="1"/>
  <c r="O226" i="5" s="1"/>
  <c r="O225" i="5" s="1"/>
  <c r="O224" i="5" s="1"/>
  <c r="O223" i="5" s="1"/>
  <c r="O222" i="5" s="1"/>
  <c r="O221" i="5" s="1"/>
  <c r="O220" i="5" s="1"/>
  <c r="O219" i="5" s="1"/>
  <c r="O218" i="5" s="1"/>
  <c r="O217" i="5" s="1"/>
  <c r="O216" i="5" s="1"/>
  <c r="O215" i="5" s="1"/>
  <c r="O214" i="5" s="1"/>
  <c r="O213" i="5" s="1"/>
  <c r="O212" i="5" s="1"/>
  <c r="O211" i="5" s="1"/>
  <c r="O210" i="5" s="1"/>
  <c r="O209" i="5" s="1"/>
  <c r="O208" i="5" s="1"/>
  <c r="O207" i="5" s="1"/>
  <c r="O206" i="5" s="1"/>
  <c r="O205" i="5" s="1"/>
  <c r="O204" i="5" s="1"/>
  <c r="O203" i="5" s="1"/>
  <c r="O202" i="5" s="1"/>
  <c r="O201" i="5" s="1"/>
  <c r="O200" i="5" s="1"/>
  <c r="O199" i="5" s="1"/>
  <c r="O198" i="5" s="1"/>
  <c r="O197" i="5" s="1"/>
  <c r="O196" i="5" s="1"/>
  <c r="O195" i="5" s="1"/>
  <c r="O194" i="5" s="1"/>
  <c r="O193" i="5" s="1"/>
  <c r="O192" i="5" s="1"/>
  <c r="O191" i="5" s="1"/>
  <c r="O190" i="5" s="1"/>
  <c r="O189" i="5" s="1"/>
  <c r="O188" i="5" s="1"/>
  <c r="O187" i="5" s="1"/>
  <c r="O186" i="5" s="1"/>
  <c r="O185" i="5" s="1"/>
  <c r="O184" i="5" s="1"/>
  <c r="O183" i="5" s="1"/>
  <c r="O182" i="5" s="1"/>
  <c r="O181" i="5" s="1"/>
  <c r="O180" i="5" s="1"/>
  <c r="O179" i="5" s="1"/>
  <c r="O178" i="5" s="1"/>
  <c r="O177" i="5" s="1"/>
  <c r="O176" i="5" s="1"/>
  <c r="O175" i="5" s="1"/>
  <c r="O174" i="5" s="1"/>
  <c r="O173" i="5" s="1"/>
  <c r="O172" i="5" s="1"/>
  <c r="O171" i="5" s="1"/>
  <c r="O170" i="5" s="1"/>
  <c r="O169" i="5" s="1"/>
  <c r="O168" i="5" s="1"/>
  <c r="O167" i="5" s="1"/>
  <c r="O166" i="5" s="1"/>
  <c r="O165" i="5" s="1"/>
  <c r="O164" i="5" s="1"/>
  <c r="O163" i="5" s="1"/>
  <c r="O162" i="5" s="1"/>
  <c r="O161" i="5" s="1"/>
  <c r="O160" i="5" s="1"/>
  <c r="O159" i="5" s="1"/>
  <c r="O158" i="5" s="1"/>
  <c r="O157" i="5" s="1"/>
  <c r="O156" i="5" s="1"/>
  <c r="O155" i="5" s="1"/>
  <c r="O154" i="5" s="1"/>
  <c r="O153" i="5" s="1"/>
  <c r="O152" i="5" s="1"/>
  <c r="O151" i="5" s="1"/>
  <c r="O150" i="5" s="1"/>
  <c r="O149" i="5" s="1"/>
  <c r="O148" i="5" s="1"/>
  <c r="O147" i="5" s="1"/>
  <c r="O146" i="5" s="1"/>
  <c r="O145" i="5" s="1"/>
  <c r="O144" i="5" s="1"/>
  <c r="O143" i="5" s="1"/>
  <c r="O142" i="5" s="1"/>
  <c r="O141" i="5" s="1"/>
  <c r="O140" i="5" s="1"/>
  <c r="O139" i="5" s="1"/>
  <c r="O138" i="5" s="1"/>
  <c r="O137" i="5" s="1"/>
  <c r="O136" i="5" s="1"/>
  <c r="O135" i="5" s="1"/>
  <c r="O134" i="5" s="1"/>
  <c r="O133" i="5" s="1"/>
  <c r="O132" i="5" s="1"/>
  <c r="O131" i="5" s="1"/>
  <c r="O130" i="5" s="1"/>
  <c r="O129" i="5" s="1"/>
  <c r="O128" i="5" s="1"/>
  <c r="O127" i="5" s="1"/>
  <c r="O126" i="5" s="1"/>
  <c r="O125" i="5" s="1"/>
  <c r="O124" i="5" s="1"/>
  <c r="O123" i="5" s="1"/>
  <c r="O122" i="5" s="1"/>
  <c r="O121" i="5" s="1"/>
  <c r="O120" i="5" s="1"/>
  <c r="O119" i="5" s="1"/>
  <c r="O118" i="5" s="1"/>
  <c r="O117" i="5" s="1"/>
  <c r="O116" i="5" s="1"/>
  <c r="O115" i="5" s="1"/>
  <c r="O114" i="5" s="1"/>
  <c r="O113" i="5" s="1"/>
  <c r="O112" i="5" s="1"/>
  <c r="O111" i="5" s="1"/>
  <c r="O110" i="5" s="1"/>
  <c r="O109" i="5" s="1"/>
  <c r="O108" i="5" s="1"/>
  <c r="O107" i="5" s="1"/>
  <c r="O106" i="5" s="1"/>
  <c r="O105" i="5" s="1"/>
  <c r="O104" i="5" s="1"/>
  <c r="O103" i="5" s="1"/>
  <c r="O102" i="5" s="1"/>
  <c r="O101" i="5" s="1"/>
  <c r="O100" i="5" s="1"/>
  <c r="O99" i="5" s="1"/>
  <c r="O98" i="5" s="1"/>
  <c r="O97" i="5" s="1"/>
  <c r="O96" i="5" s="1"/>
  <c r="O95" i="5" s="1"/>
  <c r="O94" i="5" s="1"/>
  <c r="O93" i="5" s="1"/>
  <c r="O92" i="5" s="1"/>
  <c r="O91" i="5" s="1"/>
  <c r="O90" i="5" s="1"/>
  <c r="O89" i="5" s="1"/>
  <c r="O88" i="5" s="1"/>
  <c r="O87" i="5" s="1"/>
  <c r="O86" i="5" s="1"/>
  <c r="O85" i="5" s="1"/>
  <c r="O84" i="5" s="1"/>
  <c r="O83" i="5" s="1"/>
  <c r="O82" i="5" s="1"/>
  <c r="O81" i="5" s="1"/>
  <c r="O80" i="5" s="1"/>
  <c r="O79" i="5" s="1"/>
  <c r="O78" i="5" s="1"/>
  <c r="O77" i="5" s="1"/>
  <c r="O76" i="5" s="1"/>
  <c r="O75" i="5" s="1"/>
  <c r="O74" i="5" s="1"/>
  <c r="O73" i="5" s="1"/>
  <c r="O72" i="5" s="1"/>
  <c r="O71" i="5" s="1"/>
  <c r="O70" i="5" s="1"/>
  <c r="O69" i="5" s="1"/>
  <c r="O68" i="5" s="1"/>
  <c r="O67" i="5" s="1"/>
  <c r="O66" i="5" s="1"/>
  <c r="O65" i="5" s="1"/>
  <c r="O64" i="5" s="1"/>
  <c r="O63" i="5" s="1"/>
  <c r="O62" i="5" s="1"/>
  <c r="O61" i="5" s="1"/>
  <c r="O60" i="5" s="1"/>
  <c r="O59" i="5" s="1"/>
  <c r="O58" i="5" s="1"/>
  <c r="O57" i="5" s="1"/>
  <c r="O56" i="5" s="1"/>
  <c r="O55" i="5" s="1"/>
  <c r="O54" i="5" s="1"/>
  <c r="O53" i="5" s="1"/>
  <c r="O52" i="5" s="1"/>
  <c r="O51" i="5" s="1"/>
  <c r="O50" i="5" s="1"/>
  <c r="O49" i="5" s="1"/>
  <c r="O48" i="5" s="1"/>
  <c r="O47" i="5" s="1"/>
  <c r="O46" i="5" s="1"/>
  <c r="O45" i="5" s="1"/>
  <c r="O44" i="5" s="1"/>
  <c r="O43" i="5" s="1"/>
  <c r="O42" i="5" s="1"/>
  <c r="O41" i="5" s="1"/>
  <c r="O40" i="5" s="1"/>
  <c r="O39" i="5" s="1"/>
  <c r="O38" i="5" s="1"/>
  <c r="O37" i="5" s="1"/>
  <c r="O36" i="5" s="1"/>
  <c r="O35" i="5" s="1"/>
  <c r="O34" i="5" s="1"/>
  <c r="O33" i="5" s="1"/>
  <c r="O32" i="5" s="1"/>
  <c r="O31" i="5" s="1"/>
  <c r="O30" i="5" s="1"/>
  <c r="O29" i="5" s="1"/>
  <c r="O28" i="5" s="1"/>
  <c r="O27" i="5" s="1"/>
  <c r="O26" i="5" s="1"/>
  <c r="O25" i="5" s="1"/>
  <c r="O24" i="5" s="1"/>
  <c r="O23" i="5" s="1"/>
  <c r="O22" i="5" s="1"/>
  <c r="O21" i="5" s="1"/>
  <c r="O20" i="5" s="1"/>
  <c r="O19" i="5" s="1"/>
  <c r="O18" i="5" s="1"/>
  <c r="O17" i="5" s="1"/>
  <c r="O16" i="5" s="1"/>
  <c r="O15" i="5" s="1"/>
  <c r="O14" i="5" s="1"/>
  <c r="O13" i="5" s="1"/>
  <c r="O12" i="5" s="1"/>
  <c r="O11" i="5" s="1"/>
  <c r="O10" i="5" s="1"/>
  <c r="O7" i="5" s="1"/>
  <c r="E13" i="2" s="1"/>
  <c r="J218" i="5"/>
  <c r="J214" i="5"/>
  <c r="J210" i="5"/>
  <c r="J206" i="5"/>
  <c r="J186" i="5"/>
  <c r="J182" i="5"/>
  <c r="J178" i="5"/>
  <c r="L145" i="5"/>
  <c r="L224" i="5"/>
  <c r="J219" i="5"/>
  <c r="L209" i="5"/>
  <c r="J202" i="5"/>
  <c r="J187" i="5"/>
  <c r="L178" i="5"/>
  <c r="L163" i="5"/>
  <c r="L158" i="5"/>
  <c r="J120" i="5"/>
  <c r="J92" i="5"/>
  <c r="L80" i="5"/>
  <c r="J58" i="5"/>
  <c r="L49" i="5"/>
  <c r="J24" i="5"/>
  <c r="J237" i="5"/>
  <c r="J235" i="5"/>
  <c r="J233" i="5"/>
  <c r="J231" i="5"/>
  <c r="J229" i="5"/>
  <c r="J227" i="5"/>
  <c r="L223" i="5"/>
  <c r="J201" i="5"/>
  <c r="J199" i="5"/>
  <c r="L198" i="5"/>
  <c r="L196" i="5"/>
  <c r="J195" i="5"/>
  <c r="L194" i="5"/>
  <c r="J193" i="5"/>
  <c r="J191" i="5"/>
  <c r="L190" i="5"/>
  <c r="J172" i="5"/>
  <c r="L171" i="5"/>
  <c r="L172" i="5"/>
  <c r="J168" i="5"/>
  <c r="J154" i="5"/>
  <c r="J148" i="5"/>
  <c r="J135" i="5"/>
  <c r="J134" i="5"/>
  <c r="L132" i="5"/>
  <c r="L133" i="5"/>
  <c r="L134" i="5"/>
  <c r="L135" i="5"/>
  <c r="J132" i="5"/>
  <c r="J130" i="5"/>
  <c r="J128" i="5"/>
  <c r="L120" i="5"/>
  <c r="J103" i="5"/>
  <c r="J102" i="5"/>
  <c r="L100" i="5"/>
  <c r="L101" i="5"/>
  <c r="L102" i="5"/>
  <c r="L103" i="5"/>
  <c r="J100" i="5"/>
  <c r="J98" i="5"/>
  <c r="J96" i="5"/>
  <c r="J71" i="5"/>
  <c r="J70" i="5"/>
  <c r="L68" i="5"/>
  <c r="L69" i="5"/>
  <c r="L70" i="5"/>
  <c r="L71" i="5"/>
  <c r="J68" i="5"/>
  <c r="J66" i="5"/>
  <c r="J64" i="5"/>
  <c r="L57" i="5"/>
  <c r="L56" i="5"/>
  <c r="J39" i="5"/>
  <c r="J38" i="5"/>
  <c r="L36" i="5"/>
  <c r="L37" i="5"/>
  <c r="L38" i="5"/>
  <c r="L39" i="5"/>
  <c r="J36" i="5"/>
  <c r="J34" i="5"/>
  <c r="J32" i="5"/>
  <c r="L24" i="5"/>
  <c r="J14" i="5"/>
  <c r="J223" i="5"/>
  <c r="L216" i="5"/>
  <c r="J200" i="5"/>
  <c r="J189" i="5"/>
  <c r="L184" i="5"/>
  <c r="J173" i="5"/>
  <c r="L165" i="5"/>
  <c r="L161" i="5"/>
  <c r="L157" i="5"/>
  <c r="L150" i="5"/>
  <c r="J127" i="5"/>
  <c r="J126" i="5"/>
  <c r="L124" i="5"/>
  <c r="L125" i="5"/>
  <c r="L126" i="5"/>
  <c r="L127" i="5"/>
  <c r="J124" i="5"/>
  <c r="L113" i="5"/>
  <c r="J88" i="5"/>
  <c r="J31" i="5"/>
  <c r="J30" i="5"/>
  <c r="L28" i="5"/>
  <c r="L29" i="5"/>
  <c r="L30" i="5"/>
  <c r="L31" i="5"/>
  <c r="J28" i="5"/>
  <c r="L16" i="5"/>
  <c r="K1" i="5"/>
  <c r="K3" i="5"/>
  <c r="E6" i="2" s="1"/>
  <c r="J224" i="5"/>
  <c r="J216" i="5"/>
  <c r="J213" i="5"/>
  <c r="J208" i="5"/>
  <c r="J205" i="5"/>
  <c r="J203" i="5"/>
  <c r="L202" i="5"/>
  <c r="L200" i="5"/>
  <c r="L195" i="5"/>
  <c r="L193" i="5"/>
  <c r="J184" i="5"/>
  <c r="J181" i="5"/>
  <c r="J175" i="5"/>
  <c r="J174" i="5"/>
  <c r="L174" i="5"/>
  <c r="L173" i="5"/>
  <c r="J169" i="5"/>
  <c r="L168" i="5"/>
  <c r="L169" i="5"/>
  <c r="J163" i="5"/>
  <c r="J158" i="5"/>
  <c r="J155" i="5"/>
  <c r="L152" i="5"/>
  <c r="L153" i="5"/>
  <c r="L154" i="5"/>
  <c r="J152" i="5"/>
  <c r="J143" i="5"/>
  <c r="J142" i="5"/>
  <c r="L140" i="5"/>
  <c r="L141" i="5"/>
  <c r="L142" i="5"/>
  <c r="L143" i="5"/>
  <c r="J140" i="5"/>
  <c r="J138" i="5"/>
  <c r="J136" i="5"/>
  <c r="L129" i="5"/>
  <c r="L128" i="5"/>
  <c r="J111" i="5"/>
  <c r="J110" i="5"/>
  <c r="L108" i="5"/>
  <c r="L109" i="5"/>
  <c r="L110" i="5"/>
  <c r="L111" i="5"/>
  <c r="J108" i="5"/>
  <c r="J106" i="5"/>
  <c r="J104" i="5"/>
  <c r="L97" i="5"/>
  <c r="L96" i="5"/>
  <c r="J79" i="5"/>
  <c r="J78" i="5"/>
  <c r="L76" i="5"/>
  <c r="L77" i="5"/>
  <c r="L78" i="5"/>
  <c r="L79" i="5"/>
  <c r="J76" i="5"/>
  <c r="J74" i="5"/>
  <c r="J72" i="5"/>
  <c r="L65" i="5"/>
  <c r="L64" i="5"/>
  <c r="J47" i="5"/>
  <c r="J46" i="5"/>
  <c r="L44" i="5"/>
  <c r="L45" i="5"/>
  <c r="L46" i="5"/>
  <c r="L47" i="5"/>
  <c r="J44" i="5"/>
  <c r="J42" i="5"/>
  <c r="J40" i="5"/>
  <c r="L33" i="5"/>
  <c r="L32" i="5"/>
  <c r="J22" i="5"/>
  <c r="J15" i="5"/>
  <c r="L12" i="5"/>
  <c r="L13" i="5"/>
  <c r="L14" i="5"/>
  <c r="L15" i="5"/>
  <c r="J12" i="5"/>
  <c r="H5" i="5"/>
  <c r="E15" i="2" s="1"/>
  <c r="J221" i="5"/>
  <c r="L218" i="5"/>
  <c r="J197" i="5"/>
  <c r="J192" i="5"/>
  <c r="L186" i="5"/>
  <c r="J171" i="5"/>
  <c r="J167" i="5"/>
  <c r="L166" i="5"/>
  <c r="L156" i="5"/>
  <c r="L144" i="5"/>
  <c r="J122" i="5"/>
  <c r="L112" i="5"/>
  <c r="J95" i="5"/>
  <c r="J94" i="5"/>
  <c r="L92" i="5"/>
  <c r="L93" i="5"/>
  <c r="L94" i="5"/>
  <c r="L95" i="5"/>
  <c r="J90" i="5"/>
  <c r="L81" i="5"/>
  <c r="J63" i="5"/>
  <c r="J62" i="5"/>
  <c r="L60" i="5"/>
  <c r="L61" i="5"/>
  <c r="L62" i="5"/>
  <c r="L63" i="5"/>
  <c r="J56" i="5"/>
  <c r="J26" i="5"/>
  <c r="L17" i="5"/>
  <c r="L11" i="5"/>
  <c r="J236" i="5"/>
  <c r="J234" i="5"/>
  <c r="J232" i="5"/>
  <c r="J230" i="5"/>
  <c r="J228" i="5"/>
  <c r="J226" i="5"/>
  <c r="J222" i="5"/>
  <c r="J220" i="5"/>
  <c r="J217" i="5"/>
  <c r="J215" i="5"/>
  <c r="L214" i="5"/>
  <c r="L212" i="5"/>
  <c r="J211" i="5"/>
  <c r="L210" i="5"/>
  <c r="J209" i="5"/>
  <c r="J207" i="5"/>
  <c r="L206" i="5"/>
  <c r="L204" i="5"/>
  <c r="J196" i="5"/>
  <c r="J194" i="5"/>
  <c r="J188" i="5"/>
  <c r="J185" i="5"/>
  <c r="J183" i="5"/>
  <c r="L182" i="5"/>
  <c r="L180" i="5"/>
  <c r="J179" i="5"/>
  <c r="J177" i="5"/>
  <c r="L176" i="5"/>
  <c r="J170" i="5"/>
  <c r="J166" i="5"/>
  <c r="J157" i="5"/>
  <c r="J146" i="5"/>
  <c r="J144" i="5"/>
  <c r="L137" i="5"/>
  <c r="L136" i="5"/>
  <c r="J119" i="5"/>
  <c r="J118" i="5"/>
  <c r="L116" i="5"/>
  <c r="L117" i="5"/>
  <c r="L118" i="5"/>
  <c r="L119" i="5"/>
  <c r="J116" i="5"/>
  <c r="J114" i="5"/>
  <c r="J112" i="5"/>
  <c r="L105" i="5"/>
  <c r="L104" i="5"/>
  <c r="J87" i="5"/>
  <c r="J86" i="5"/>
  <c r="L84" i="5"/>
  <c r="L85" i="5"/>
  <c r="L86" i="5"/>
  <c r="L87" i="5"/>
  <c r="J84" i="5"/>
  <c r="J82" i="5"/>
  <c r="J80" i="5"/>
  <c r="L73" i="5"/>
  <c r="L72" i="5"/>
  <c r="J55" i="5"/>
  <c r="J54" i="5"/>
  <c r="L52" i="5"/>
  <c r="L53" i="5"/>
  <c r="L54" i="5"/>
  <c r="L55" i="5"/>
  <c r="J52" i="5"/>
  <c r="J50" i="5"/>
  <c r="J48" i="5"/>
  <c r="L41" i="5"/>
  <c r="L40" i="5"/>
  <c r="J23" i="5"/>
  <c r="L20" i="5"/>
  <c r="L21" i="5"/>
  <c r="L22" i="5"/>
  <c r="L23" i="5"/>
  <c r="J20" i="5"/>
  <c r="J18" i="5"/>
  <c r="J16" i="5"/>
  <c r="J10" i="5"/>
  <c r="K5" i="5"/>
  <c r="J156" i="5"/>
  <c r="J153" i="5"/>
  <c r="J151" i="5"/>
  <c r="J141" i="5"/>
  <c r="J133" i="5"/>
  <c r="J125" i="5"/>
  <c r="J117" i="5"/>
  <c r="J109" i="5"/>
  <c r="J101" i="5"/>
  <c r="J93" i="5"/>
  <c r="J85" i="5"/>
  <c r="J77" i="5"/>
  <c r="J69" i="5"/>
  <c r="J61" i="5"/>
  <c r="J53" i="5"/>
  <c r="J45" i="5"/>
  <c r="J37" i="5"/>
  <c r="J29" i="5"/>
  <c r="J21" i="5"/>
  <c r="J13" i="5"/>
  <c r="J149" i="5"/>
  <c r="J147" i="5"/>
  <c r="J139" i="5"/>
  <c r="J131" i="5"/>
  <c r="J123" i="5"/>
  <c r="J115" i="5"/>
  <c r="J107" i="5"/>
  <c r="J99" i="5"/>
  <c r="J91" i="5"/>
  <c r="J83" i="5"/>
  <c r="J75" i="5"/>
  <c r="J67" i="5"/>
  <c r="J59" i="5"/>
  <c r="J51" i="5"/>
  <c r="J43" i="5"/>
  <c r="J35" i="5"/>
  <c r="J27" i="5"/>
  <c r="J19" i="5"/>
  <c r="J11" i="5"/>
  <c r="J164" i="5"/>
  <c r="J162" i="5"/>
  <c r="J161" i="5"/>
  <c r="J159" i="5"/>
  <c r="L149" i="5"/>
  <c r="L148" i="5"/>
  <c r="L146" i="5"/>
  <c r="J145" i="5"/>
  <c r="L139" i="5"/>
  <c r="L138" i="5"/>
  <c r="J137" i="5"/>
  <c r="L131" i="5"/>
  <c r="L130" i="5"/>
  <c r="J129" i="5"/>
  <c r="L123" i="5"/>
  <c r="L122" i="5"/>
  <c r="J121" i="5"/>
  <c r="L115" i="5"/>
  <c r="L114" i="5"/>
  <c r="J113" i="5"/>
  <c r="L107" i="5"/>
  <c r="L106" i="5"/>
  <c r="J105" i="5"/>
  <c r="L99" i="5"/>
  <c r="L98" i="5"/>
  <c r="J97" i="5"/>
  <c r="L91" i="5"/>
  <c r="L90" i="5"/>
  <c r="J89" i="5"/>
  <c r="L83" i="5"/>
  <c r="L82" i="5"/>
  <c r="J81" i="5"/>
  <c r="L75" i="5"/>
  <c r="L74" i="5"/>
  <c r="J73" i="5"/>
  <c r="L67" i="5"/>
  <c r="L66" i="5"/>
  <c r="J65" i="5"/>
  <c r="L59" i="5"/>
  <c r="L58" i="5"/>
  <c r="J57" i="5"/>
  <c r="L51" i="5"/>
  <c r="L50" i="5"/>
  <c r="J49" i="5"/>
  <c r="L43" i="5"/>
  <c r="L42" i="5"/>
  <c r="J41" i="5"/>
  <c r="L35" i="5"/>
  <c r="L34" i="5"/>
  <c r="J33" i="5"/>
  <c r="L27" i="5"/>
  <c r="L26" i="5"/>
  <c r="J25" i="5"/>
  <c r="L19" i="5"/>
  <c r="L18" i="5"/>
  <c r="J17" i="5"/>
  <c r="L10" i="5"/>
  <c r="H1" i="5"/>
  <c r="O3" i="5"/>
  <c r="L221" i="5"/>
  <c r="L219" i="5"/>
  <c r="L203" i="5"/>
  <c r="L201" i="5"/>
  <c r="L187" i="5"/>
  <c r="L185" i="5"/>
  <c r="L175" i="5"/>
  <c r="L170" i="5"/>
  <c r="L162" i="5"/>
  <c r="L207" i="5"/>
  <c r="L205" i="5"/>
  <c r="L191" i="5"/>
  <c r="L189" i="5"/>
  <c r="L177" i="5"/>
  <c r="L217" i="5"/>
  <c r="L225" i="5"/>
  <c r="L215" i="5"/>
  <c r="L213" i="5"/>
  <c r="L199" i="5"/>
  <c r="L197" i="5"/>
  <c r="L183" i="5"/>
  <c r="L181" i="5"/>
  <c r="L167" i="5"/>
  <c r="L159" i="5"/>
  <c r="L164" i="5"/>
  <c r="L155" i="5"/>
  <c r="L151" i="5"/>
  <c r="L147" i="5"/>
  <c r="I1" i="5"/>
  <c r="E10" i="2" s="1"/>
  <c r="E21" i="2" s="1"/>
  <c r="I3" i="5"/>
  <c r="E5" i="2" s="1"/>
  <c r="I5" i="5"/>
  <c r="E16" i="2" s="1"/>
  <c r="H3" i="5"/>
  <c r="E4" i="2" s="1"/>
  <c r="H10" i="2" l="1"/>
  <c r="H21" i="2" s="1"/>
  <c r="T11" i="8"/>
  <c r="F10" i="2"/>
  <c r="F21" i="2" s="1"/>
  <c r="T11" i="6"/>
  <c r="O5" i="5"/>
  <c r="E12" i="2" s="1"/>
  <c r="E11" i="2"/>
  <c r="O5" i="8"/>
  <c r="H12" i="2" s="1"/>
  <c r="H11" i="2"/>
  <c r="L1" i="10"/>
  <c r="J1" i="10"/>
  <c r="O3" i="9"/>
  <c r="O7" i="9"/>
  <c r="I13" i="2" s="1"/>
  <c r="J1" i="9"/>
  <c r="I17" i="2" s="1"/>
  <c r="L1" i="9"/>
  <c r="L1" i="8"/>
  <c r="O7" i="8"/>
  <c r="H13" i="2" s="1"/>
  <c r="J1" i="8"/>
  <c r="H17" i="2" s="1"/>
  <c r="O7" i="7"/>
  <c r="G13" i="2" s="1"/>
  <c r="O3" i="7"/>
  <c r="J1" i="7"/>
  <c r="G17" i="2" s="1"/>
  <c r="L1" i="7"/>
  <c r="J1" i="6"/>
  <c r="F17" i="2" s="1"/>
  <c r="L1" i="6"/>
  <c r="O3" i="6"/>
  <c r="O7" i="6"/>
  <c r="F13" i="2" s="1"/>
  <c r="L1" i="5"/>
  <c r="J1" i="5"/>
  <c r="E17" i="2" s="1"/>
  <c r="U11" i="8" l="1"/>
  <c r="T13" i="8"/>
  <c r="T14" i="8" s="1"/>
  <c r="T15" i="8" s="1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H22" i="2" s="1"/>
  <c r="T13" i="6"/>
  <c r="T14" i="6" s="1"/>
  <c r="T15" i="6" s="1"/>
  <c r="T16" i="6" s="1"/>
  <c r="T17" i="6" s="1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F22" i="2" s="1"/>
  <c r="U11" i="6"/>
  <c r="O5" i="6"/>
  <c r="F12" i="2" s="1"/>
  <c r="F11" i="2"/>
  <c r="O5" i="7"/>
  <c r="G12" i="2" s="1"/>
  <c r="G11" i="2"/>
  <c r="O5" i="9"/>
  <c r="I11" i="2"/>
  <c r="H248" i="3"/>
  <c r="O248" i="3" s="1"/>
  <c r="H247" i="3"/>
  <c r="H246" i="3"/>
  <c r="H245" i="3"/>
  <c r="H244" i="3"/>
  <c r="H243" i="3"/>
  <c r="H242" i="3"/>
  <c r="H241" i="3"/>
  <c r="H240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K226" i="3"/>
  <c r="I226" i="3"/>
  <c r="H226" i="3"/>
  <c r="K225" i="3"/>
  <c r="I225" i="3"/>
  <c r="H225" i="3"/>
  <c r="K224" i="3"/>
  <c r="I224" i="3"/>
  <c r="H224" i="3"/>
  <c r="K223" i="3"/>
  <c r="I223" i="3"/>
  <c r="H223" i="3"/>
  <c r="K222" i="3"/>
  <c r="I222" i="3"/>
  <c r="H222" i="3"/>
  <c r="K221" i="3"/>
  <c r="I221" i="3"/>
  <c r="H221" i="3"/>
  <c r="K220" i="3"/>
  <c r="I220" i="3"/>
  <c r="H220" i="3"/>
  <c r="K219" i="3"/>
  <c r="I219" i="3"/>
  <c r="H219" i="3"/>
  <c r="K218" i="3"/>
  <c r="I218" i="3"/>
  <c r="H218" i="3"/>
  <c r="K217" i="3"/>
  <c r="I217" i="3"/>
  <c r="H217" i="3"/>
  <c r="K216" i="3"/>
  <c r="I216" i="3"/>
  <c r="H216" i="3"/>
  <c r="K215" i="3"/>
  <c r="I215" i="3"/>
  <c r="H215" i="3"/>
  <c r="K214" i="3"/>
  <c r="I214" i="3"/>
  <c r="H214" i="3"/>
  <c r="K213" i="3"/>
  <c r="I213" i="3"/>
  <c r="H213" i="3"/>
  <c r="K212" i="3"/>
  <c r="I212" i="3"/>
  <c r="H212" i="3"/>
  <c r="K211" i="3"/>
  <c r="I211" i="3"/>
  <c r="H211" i="3"/>
  <c r="K210" i="3"/>
  <c r="I210" i="3"/>
  <c r="H210" i="3"/>
  <c r="K209" i="3"/>
  <c r="I209" i="3"/>
  <c r="H209" i="3"/>
  <c r="K208" i="3"/>
  <c r="I208" i="3"/>
  <c r="H208" i="3"/>
  <c r="K207" i="3"/>
  <c r="I207" i="3"/>
  <c r="H207" i="3"/>
  <c r="J207" i="3" s="1"/>
  <c r="K206" i="3"/>
  <c r="I206" i="3"/>
  <c r="H206" i="3"/>
  <c r="K205" i="3"/>
  <c r="I205" i="3"/>
  <c r="H205" i="3"/>
  <c r="K204" i="3"/>
  <c r="I204" i="3"/>
  <c r="H204" i="3"/>
  <c r="K203" i="3"/>
  <c r="I203" i="3"/>
  <c r="H203" i="3"/>
  <c r="K202" i="3"/>
  <c r="I202" i="3"/>
  <c r="H202" i="3"/>
  <c r="K201" i="3"/>
  <c r="I201" i="3"/>
  <c r="H201" i="3"/>
  <c r="K200" i="3"/>
  <c r="I200" i="3"/>
  <c r="H200" i="3"/>
  <c r="K199" i="3"/>
  <c r="I199" i="3"/>
  <c r="H199" i="3"/>
  <c r="K198" i="3"/>
  <c r="I198" i="3"/>
  <c r="H198" i="3"/>
  <c r="K197" i="3"/>
  <c r="I197" i="3"/>
  <c r="H197" i="3"/>
  <c r="K196" i="3"/>
  <c r="I196" i="3"/>
  <c r="H196" i="3"/>
  <c r="K195" i="3"/>
  <c r="I195" i="3"/>
  <c r="H195" i="3"/>
  <c r="K194" i="3"/>
  <c r="I194" i="3"/>
  <c r="H194" i="3"/>
  <c r="K193" i="3"/>
  <c r="I193" i="3"/>
  <c r="H193" i="3"/>
  <c r="K192" i="3"/>
  <c r="I192" i="3"/>
  <c r="H192" i="3"/>
  <c r="K191" i="3"/>
  <c r="I191" i="3"/>
  <c r="H191" i="3"/>
  <c r="K190" i="3"/>
  <c r="I190" i="3"/>
  <c r="H190" i="3"/>
  <c r="K189" i="3"/>
  <c r="I189" i="3"/>
  <c r="H189" i="3"/>
  <c r="K188" i="3"/>
  <c r="I188" i="3"/>
  <c r="H188" i="3"/>
  <c r="K187" i="3"/>
  <c r="I187" i="3"/>
  <c r="H187" i="3"/>
  <c r="K186" i="3"/>
  <c r="I186" i="3"/>
  <c r="H186" i="3"/>
  <c r="K185" i="3"/>
  <c r="I185" i="3"/>
  <c r="H185" i="3"/>
  <c r="K184" i="3"/>
  <c r="I184" i="3"/>
  <c r="H184" i="3"/>
  <c r="K183" i="3"/>
  <c r="I183" i="3"/>
  <c r="H183" i="3"/>
  <c r="K182" i="3"/>
  <c r="I182" i="3"/>
  <c r="H182" i="3"/>
  <c r="K181" i="3"/>
  <c r="I181" i="3"/>
  <c r="H181" i="3"/>
  <c r="K180" i="3"/>
  <c r="I180" i="3"/>
  <c r="H180" i="3"/>
  <c r="K179" i="3"/>
  <c r="I179" i="3"/>
  <c r="H179" i="3"/>
  <c r="K178" i="3"/>
  <c r="I178" i="3"/>
  <c r="H178" i="3"/>
  <c r="K177" i="3"/>
  <c r="I177" i="3"/>
  <c r="H177" i="3"/>
  <c r="K176" i="3"/>
  <c r="I176" i="3"/>
  <c r="H176" i="3"/>
  <c r="K175" i="3"/>
  <c r="I175" i="3"/>
  <c r="H175" i="3"/>
  <c r="K174" i="3"/>
  <c r="I174" i="3"/>
  <c r="H174" i="3"/>
  <c r="K173" i="3"/>
  <c r="I173" i="3"/>
  <c r="H173" i="3"/>
  <c r="K172" i="3"/>
  <c r="I172" i="3"/>
  <c r="H172" i="3"/>
  <c r="K171" i="3"/>
  <c r="I171" i="3"/>
  <c r="H171" i="3"/>
  <c r="K170" i="3"/>
  <c r="I170" i="3"/>
  <c r="H170" i="3"/>
  <c r="K169" i="3"/>
  <c r="I169" i="3"/>
  <c r="H169" i="3"/>
  <c r="K168" i="3"/>
  <c r="I168" i="3"/>
  <c r="H168" i="3"/>
  <c r="K167" i="3"/>
  <c r="I167" i="3"/>
  <c r="H167" i="3"/>
  <c r="K166" i="3"/>
  <c r="I166" i="3"/>
  <c r="H166" i="3"/>
  <c r="K165" i="3"/>
  <c r="I165" i="3"/>
  <c r="H165" i="3"/>
  <c r="K164" i="3"/>
  <c r="I164" i="3"/>
  <c r="H164" i="3"/>
  <c r="K163" i="3"/>
  <c r="I163" i="3"/>
  <c r="H163" i="3"/>
  <c r="K162" i="3"/>
  <c r="I162" i="3"/>
  <c r="H162" i="3"/>
  <c r="K161" i="3"/>
  <c r="I161" i="3"/>
  <c r="H161" i="3"/>
  <c r="K160" i="3"/>
  <c r="I160" i="3"/>
  <c r="H160" i="3"/>
  <c r="K159" i="3"/>
  <c r="I159" i="3"/>
  <c r="H159" i="3"/>
  <c r="K158" i="3"/>
  <c r="I158" i="3"/>
  <c r="H158" i="3"/>
  <c r="K157" i="3"/>
  <c r="I157" i="3"/>
  <c r="H157" i="3"/>
  <c r="K156" i="3"/>
  <c r="I156" i="3"/>
  <c r="H156" i="3"/>
  <c r="K155" i="3"/>
  <c r="I155" i="3"/>
  <c r="H155" i="3"/>
  <c r="K154" i="3"/>
  <c r="I154" i="3"/>
  <c r="H154" i="3"/>
  <c r="K153" i="3"/>
  <c r="I153" i="3"/>
  <c r="H153" i="3"/>
  <c r="K152" i="3"/>
  <c r="I152" i="3"/>
  <c r="H152" i="3"/>
  <c r="K151" i="3"/>
  <c r="I151" i="3"/>
  <c r="H151" i="3"/>
  <c r="K150" i="3"/>
  <c r="I150" i="3"/>
  <c r="H150" i="3"/>
  <c r="K149" i="3"/>
  <c r="I149" i="3"/>
  <c r="H149" i="3"/>
  <c r="K148" i="3"/>
  <c r="I148" i="3"/>
  <c r="H148" i="3"/>
  <c r="K147" i="3"/>
  <c r="I147" i="3"/>
  <c r="H147" i="3"/>
  <c r="K146" i="3"/>
  <c r="I146" i="3"/>
  <c r="H146" i="3"/>
  <c r="K145" i="3"/>
  <c r="I145" i="3"/>
  <c r="H145" i="3"/>
  <c r="K144" i="3"/>
  <c r="I144" i="3"/>
  <c r="H144" i="3"/>
  <c r="K143" i="3"/>
  <c r="I143" i="3"/>
  <c r="H143" i="3"/>
  <c r="K142" i="3"/>
  <c r="I142" i="3"/>
  <c r="H142" i="3"/>
  <c r="K141" i="3"/>
  <c r="I141" i="3"/>
  <c r="H141" i="3"/>
  <c r="K140" i="3"/>
  <c r="I140" i="3"/>
  <c r="H140" i="3"/>
  <c r="K139" i="3"/>
  <c r="I139" i="3"/>
  <c r="H139" i="3"/>
  <c r="K138" i="3"/>
  <c r="I138" i="3"/>
  <c r="H138" i="3"/>
  <c r="K137" i="3"/>
  <c r="I137" i="3"/>
  <c r="H137" i="3"/>
  <c r="K136" i="3"/>
  <c r="I136" i="3"/>
  <c r="H136" i="3"/>
  <c r="K135" i="3"/>
  <c r="I135" i="3"/>
  <c r="H135" i="3"/>
  <c r="K134" i="3"/>
  <c r="I134" i="3"/>
  <c r="H134" i="3"/>
  <c r="K133" i="3"/>
  <c r="I133" i="3"/>
  <c r="H133" i="3"/>
  <c r="K132" i="3"/>
  <c r="I132" i="3"/>
  <c r="H132" i="3"/>
  <c r="K131" i="3"/>
  <c r="I131" i="3"/>
  <c r="H131" i="3"/>
  <c r="K130" i="3"/>
  <c r="I130" i="3"/>
  <c r="H130" i="3"/>
  <c r="K129" i="3"/>
  <c r="I129" i="3"/>
  <c r="H129" i="3"/>
  <c r="K128" i="3"/>
  <c r="I128" i="3"/>
  <c r="H128" i="3"/>
  <c r="K127" i="3"/>
  <c r="I127" i="3"/>
  <c r="H127" i="3"/>
  <c r="K126" i="3"/>
  <c r="I126" i="3"/>
  <c r="H126" i="3"/>
  <c r="K125" i="3"/>
  <c r="I125" i="3"/>
  <c r="H125" i="3"/>
  <c r="K124" i="3"/>
  <c r="I124" i="3"/>
  <c r="H124" i="3"/>
  <c r="K123" i="3"/>
  <c r="I123" i="3"/>
  <c r="H123" i="3"/>
  <c r="K122" i="3"/>
  <c r="I122" i="3"/>
  <c r="H122" i="3"/>
  <c r="K121" i="3"/>
  <c r="I121" i="3"/>
  <c r="H121" i="3"/>
  <c r="K120" i="3"/>
  <c r="I120" i="3"/>
  <c r="H120" i="3"/>
  <c r="K119" i="3"/>
  <c r="I119" i="3"/>
  <c r="H119" i="3"/>
  <c r="K118" i="3"/>
  <c r="I118" i="3"/>
  <c r="H118" i="3"/>
  <c r="K117" i="3"/>
  <c r="I117" i="3"/>
  <c r="H117" i="3"/>
  <c r="K116" i="3"/>
  <c r="I116" i="3"/>
  <c r="H116" i="3"/>
  <c r="K115" i="3"/>
  <c r="I115" i="3"/>
  <c r="H115" i="3"/>
  <c r="K114" i="3"/>
  <c r="I114" i="3"/>
  <c r="H114" i="3"/>
  <c r="K113" i="3"/>
  <c r="I113" i="3"/>
  <c r="H113" i="3"/>
  <c r="K112" i="3"/>
  <c r="I112" i="3"/>
  <c r="H112" i="3"/>
  <c r="K111" i="3"/>
  <c r="I111" i="3"/>
  <c r="H111" i="3"/>
  <c r="K110" i="3"/>
  <c r="I110" i="3"/>
  <c r="H110" i="3"/>
  <c r="K109" i="3"/>
  <c r="I109" i="3"/>
  <c r="H109" i="3"/>
  <c r="K108" i="3"/>
  <c r="I108" i="3"/>
  <c r="H108" i="3"/>
  <c r="K107" i="3"/>
  <c r="I107" i="3"/>
  <c r="H107" i="3"/>
  <c r="K106" i="3"/>
  <c r="I106" i="3"/>
  <c r="H106" i="3"/>
  <c r="K105" i="3"/>
  <c r="I105" i="3"/>
  <c r="H105" i="3"/>
  <c r="K104" i="3"/>
  <c r="I104" i="3"/>
  <c r="H104" i="3"/>
  <c r="K103" i="3"/>
  <c r="I103" i="3"/>
  <c r="H103" i="3"/>
  <c r="K102" i="3"/>
  <c r="I102" i="3"/>
  <c r="H102" i="3"/>
  <c r="K101" i="3"/>
  <c r="I101" i="3"/>
  <c r="H101" i="3"/>
  <c r="K100" i="3"/>
  <c r="I100" i="3"/>
  <c r="H100" i="3"/>
  <c r="K99" i="3"/>
  <c r="I99" i="3"/>
  <c r="H99" i="3"/>
  <c r="K98" i="3"/>
  <c r="I98" i="3"/>
  <c r="H98" i="3"/>
  <c r="K97" i="3"/>
  <c r="I97" i="3"/>
  <c r="H97" i="3"/>
  <c r="K96" i="3"/>
  <c r="I96" i="3"/>
  <c r="H96" i="3"/>
  <c r="K95" i="3"/>
  <c r="I95" i="3"/>
  <c r="H95" i="3"/>
  <c r="K94" i="3"/>
  <c r="I94" i="3"/>
  <c r="H94" i="3"/>
  <c r="K93" i="3"/>
  <c r="I93" i="3"/>
  <c r="H93" i="3"/>
  <c r="K92" i="3"/>
  <c r="I92" i="3"/>
  <c r="H92" i="3"/>
  <c r="K91" i="3"/>
  <c r="I91" i="3"/>
  <c r="H91" i="3"/>
  <c r="K90" i="3"/>
  <c r="I90" i="3"/>
  <c r="H90" i="3"/>
  <c r="K89" i="3"/>
  <c r="I89" i="3"/>
  <c r="H89" i="3"/>
  <c r="K88" i="3"/>
  <c r="I88" i="3"/>
  <c r="H88" i="3"/>
  <c r="K87" i="3"/>
  <c r="I87" i="3"/>
  <c r="H87" i="3"/>
  <c r="K86" i="3"/>
  <c r="I86" i="3"/>
  <c r="H86" i="3"/>
  <c r="K85" i="3"/>
  <c r="I85" i="3"/>
  <c r="H85" i="3"/>
  <c r="K84" i="3"/>
  <c r="I84" i="3"/>
  <c r="H84" i="3"/>
  <c r="K83" i="3"/>
  <c r="I83" i="3"/>
  <c r="H83" i="3"/>
  <c r="K82" i="3"/>
  <c r="I82" i="3"/>
  <c r="H82" i="3"/>
  <c r="K81" i="3"/>
  <c r="I81" i="3"/>
  <c r="H81" i="3"/>
  <c r="K80" i="3"/>
  <c r="I80" i="3"/>
  <c r="H80" i="3"/>
  <c r="K79" i="3"/>
  <c r="I79" i="3"/>
  <c r="H79" i="3"/>
  <c r="K78" i="3"/>
  <c r="I78" i="3"/>
  <c r="H78" i="3"/>
  <c r="K77" i="3"/>
  <c r="I77" i="3"/>
  <c r="H77" i="3"/>
  <c r="K76" i="3"/>
  <c r="I76" i="3"/>
  <c r="H76" i="3"/>
  <c r="K75" i="3"/>
  <c r="I75" i="3"/>
  <c r="H75" i="3"/>
  <c r="K74" i="3"/>
  <c r="I74" i="3"/>
  <c r="H74" i="3"/>
  <c r="K73" i="3"/>
  <c r="I73" i="3"/>
  <c r="H73" i="3"/>
  <c r="K72" i="3"/>
  <c r="I72" i="3"/>
  <c r="H72" i="3"/>
  <c r="K71" i="3"/>
  <c r="I71" i="3"/>
  <c r="H71" i="3"/>
  <c r="K70" i="3"/>
  <c r="I70" i="3"/>
  <c r="H70" i="3"/>
  <c r="K69" i="3"/>
  <c r="I69" i="3"/>
  <c r="H69" i="3"/>
  <c r="K68" i="3"/>
  <c r="I68" i="3"/>
  <c r="H68" i="3"/>
  <c r="K67" i="3"/>
  <c r="I67" i="3"/>
  <c r="H67" i="3"/>
  <c r="K66" i="3"/>
  <c r="I66" i="3"/>
  <c r="H66" i="3"/>
  <c r="K65" i="3"/>
  <c r="I65" i="3"/>
  <c r="H65" i="3"/>
  <c r="K64" i="3"/>
  <c r="I64" i="3"/>
  <c r="H64" i="3"/>
  <c r="K63" i="3"/>
  <c r="I63" i="3"/>
  <c r="H63" i="3"/>
  <c r="K62" i="3"/>
  <c r="I62" i="3"/>
  <c r="H62" i="3"/>
  <c r="K61" i="3"/>
  <c r="I61" i="3"/>
  <c r="H61" i="3"/>
  <c r="K60" i="3"/>
  <c r="I60" i="3"/>
  <c r="H60" i="3"/>
  <c r="K59" i="3"/>
  <c r="I59" i="3"/>
  <c r="H59" i="3"/>
  <c r="K58" i="3"/>
  <c r="I58" i="3"/>
  <c r="H58" i="3"/>
  <c r="K57" i="3"/>
  <c r="I57" i="3"/>
  <c r="H57" i="3"/>
  <c r="K56" i="3"/>
  <c r="I56" i="3"/>
  <c r="H56" i="3"/>
  <c r="K55" i="3"/>
  <c r="I55" i="3"/>
  <c r="H55" i="3"/>
  <c r="K54" i="3"/>
  <c r="I54" i="3"/>
  <c r="H54" i="3"/>
  <c r="K53" i="3"/>
  <c r="I53" i="3"/>
  <c r="H53" i="3"/>
  <c r="K52" i="3"/>
  <c r="I52" i="3"/>
  <c r="H52" i="3"/>
  <c r="K51" i="3"/>
  <c r="I51" i="3"/>
  <c r="H51" i="3"/>
  <c r="K50" i="3"/>
  <c r="I50" i="3"/>
  <c r="H50" i="3"/>
  <c r="K49" i="3"/>
  <c r="I49" i="3"/>
  <c r="H49" i="3"/>
  <c r="K48" i="3"/>
  <c r="I48" i="3"/>
  <c r="H48" i="3"/>
  <c r="K47" i="3"/>
  <c r="I47" i="3"/>
  <c r="H47" i="3"/>
  <c r="K46" i="3"/>
  <c r="I46" i="3"/>
  <c r="H46" i="3"/>
  <c r="K45" i="3"/>
  <c r="I45" i="3"/>
  <c r="H45" i="3"/>
  <c r="K44" i="3"/>
  <c r="I44" i="3"/>
  <c r="H44" i="3"/>
  <c r="K43" i="3"/>
  <c r="I43" i="3"/>
  <c r="H43" i="3"/>
  <c r="K42" i="3"/>
  <c r="I42" i="3"/>
  <c r="H42" i="3"/>
  <c r="K41" i="3"/>
  <c r="I41" i="3"/>
  <c r="H41" i="3"/>
  <c r="K40" i="3"/>
  <c r="I40" i="3"/>
  <c r="H40" i="3"/>
  <c r="K39" i="3"/>
  <c r="I39" i="3"/>
  <c r="H39" i="3"/>
  <c r="K38" i="3"/>
  <c r="I38" i="3"/>
  <c r="H38" i="3"/>
  <c r="K37" i="3"/>
  <c r="I37" i="3"/>
  <c r="H37" i="3"/>
  <c r="K36" i="3"/>
  <c r="I36" i="3"/>
  <c r="H36" i="3"/>
  <c r="K35" i="3"/>
  <c r="I35" i="3"/>
  <c r="H35" i="3"/>
  <c r="K34" i="3"/>
  <c r="I34" i="3"/>
  <c r="H34" i="3"/>
  <c r="K33" i="3"/>
  <c r="I33" i="3"/>
  <c r="H33" i="3"/>
  <c r="K32" i="3"/>
  <c r="I32" i="3"/>
  <c r="H32" i="3"/>
  <c r="K31" i="3"/>
  <c r="I31" i="3"/>
  <c r="H31" i="3"/>
  <c r="K30" i="3"/>
  <c r="I30" i="3"/>
  <c r="H30" i="3"/>
  <c r="K29" i="3"/>
  <c r="I29" i="3"/>
  <c r="H29" i="3"/>
  <c r="K28" i="3"/>
  <c r="I28" i="3"/>
  <c r="H28" i="3"/>
  <c r="K27" i="3"/>
  <c r="I27" i="3"/>
  <c r="H27" i="3"/>
  <c r="K26" i="3"/>
  <c r="I26" i="3"/>
  <c r="H26" i="3"/>
  <c r="K25" i="3"/>
  <c r="I25" i="3"/>
  <c r="H25" i="3"/>
  <c r="K24" i="3"/>
  <c r="I24" i="3"/>
  <c r="H24" i="3"/>
  <c r="K23" i="3"/>
  <c r="I23" i="3"/>
  <c r="H23" i="3"/>
  <c r="K22" i="3"/>
  <c r="I22" i="3"/>
  <c r="H22" i="3"/>
  <c r="K21" i="3"/>
  <c r="I21" i="3"/>
  <c r="H21" i="3"/>
  <c r="K20" i="3"/>
  <c r="I20" i="3"/>
  <c r="H20" i="3"/>
  <c r="K19" i="3"/>
  <c r="I19" i="3"/>
  <c r="H19" i="3"/>
  <c r="K18" i="3"/>
  <c r="I18" i="3"/>
  <c r="H18" i="3"/>
  <c r="K17" i="3"/>
  <c r="I17" i="3"/>
  <c r="H17" i="3"/>
  <c r="K16" i="3"/>
  <c r="I16" i="3"/>
  <c r="H16" i="3"/>
  <c r="K15" i="3"/>
  <c r="I15" i="3"/>
  <c r="H15" i="3"/>
  <c r="K14" i="3"/>
  <c r="I14" i="3"/>
  <c r="H14" i="3"/>
  <c r="K13" i="3"/>
  <c r="I13" i="3"/>
  <c r="H13" i="3"/>
  <c r="K12" i="3"/>
  <c r="I12" i="3"/>
  <c r="H12" i="3"/>
  <c r="K11" i="3"/>
  <c r="I11" i="3"/>
  <c r="H11" i="3"/>
  <c r="K10" i="3"/>
  <c r="I10" i="3"/>
  <c r="H10" i="3"/>
  <c r="N4" i="3"/>
  <c r="M4" i="3"/>
  <c r="N3" i="3"/>
  <c r="D8" i="2" s="1"/>
  <c r="M3" i="3"/>
  <c r="D7" i="2" s="1"/>
  <c r="J69" i="3" l="1"/>
  <c r="J159" i="3"/>
  <c r="H26" i="2"/>
  <c r="U13" i="8"/>
  <c r="U14" i="8" s="1"/>
  <c r="U15" i="8" s="1"/>
  <c r="U16" i="8" s="1"/>
  <c r="U17" i="8" s="1"/>
  <c r="U18" i="8" s="1"/>
  <c r="U19" i="8" s="1"/>
  <c r="U20" i="8" s="1"/>
  <c r="U21" i="8" s="1"/>
  <c r="U22" i="8" s="1"/>
  <c r="U23" i="8" s="1"/>
  <c r="U24" i="8" s="1"/>
  <c r="U25" i="8" s="1"/>
  <c r="U26" i="8" s="1"/>
  <c r="U27" i="8" s="1"/>
  <c r="U28" i="8" s="1"/>
  <c r="U29" i="8" s="1"/>
  <c r="U30" i="8" s="1"/>
  <c r="U31" i="8" s="1"/>
  <c r="U32" i="8" s="1"/>
  <c r="U13" i="6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F26" i="2"/>
  <c r="J93" i="3"/>
  <c r="L125" i="3"/>
  <c r="J101" i="3"/>
  <c r="J16" i="3"/>
  <c r="L21" i="3"/>
  <c r="J37" i="3"/>
  <c r="J114" i="3"/>
  <c r="J118" i="3"/>
  <c r="L174" i="3"/>
  <c r="L190" i="3"/>
  <c r="J193" i="3"/>
  <c r="O247" i="3"/>
  <c r="O246" i="3" s="1"/>
  <c r="O245" i="3" s="1"/>
  <c r="O244" i="3" s="1"/>
  <c r="O243" i="3" s="1"/>
  <c r="J53" i="3"/>
  <c r="L72" i="3"/>
  <c r="L76" i="3"/>
  <c r="L84" i="3"/>
  <c r="J126" i="3"/>
  <c r="J47" i="3"/>
  <c r="J85" i="3"/>
  <c r="O242" i="3"/>
  <c r="O241" i="3" s="1"/>
  <c r="O240" i="3" s="1"/>
  <c r="O239" i="3" s="1"/>
  <c r="O238" i="3" s="1"/>
  <c r="O237" i="3" s="1"/>
  <c r="O236" i="3" s="1"/>
  <c r="O235" i="3" s="1"/>
  <c r="O234" i="3" s="1"/>
  <c r="O233" i="3" s="1"/>
  <c r="O232" i="3" s="1"/>
  <c r="O231" i="3" s="1"/>
  <c r="O230" i="3" s="1"/>
  <c r="O229" i="3" s="1"/>
  <c r="O228" i="3" s="1"/>
  <c r="O227" i="3" s="1"/>
  <c r="O226" i="3" s="1"/>
  <c r="O225" i="3" s="1"/>
  <c r="O224" i="3" s="1"/>
  <c r="O223" i="3" s="1"/>
  <c r="O222" i="3" s="1"/>
  <c r="O221" i="3" s="1"/>
  <c r="O220" i="3" s="1"/>
  <c r="O219" i="3" s="1"/>
  <c r="O218" i="3" s="1"/>
  <c r="O217" i="3" s="1"/>
  <c r="O216" i="3" s="1"/>
  <c r="O215" i="3" s="1"/>
  <c r="O214" i="3" s="1"/>
  <c r="O213" i="3" s="1"/>
  <c r="O212" i="3" s="1"/>
  <c r="O211" i="3" s="1"/>
  <c r="O210" i="3" s="1"/>
  <c r="O209" i="3" s="1"/>
  <c r="O208" i="3" s="1"/>
  <c r="O207" i="3" s="1"/>
  <c r="O206" i="3" s="1"/>
  <c r="O205" i="3" s="1"/>
  <c r="O204" i="3" s="1"/>
  <c r="O203" i="3" s="1"/>
  <c r="O202" i="3" s="1"/>
  <c r="O201" i="3" s="1"/>
  <c r="O200" i="3" s="1"/>
  <c r="O199" i="3" s="1"/>
  <c r="O198" i="3" s="1"/>
  <c r="O197" i="3" s="1"/>
  <c r="O196" i="3" s="1"/>
  <c r="O195" i="3" s="1"/>
  <c r="O194" i="3" s="1"/>
  <c r="O193" i="3" s="1"/>
  <c r="O192" i="3" s="1"/>
  <c r="O191" i="3" s="1"/>
  <c r="O190" i="3" s="1"/>
  <c r="O189" i="3" s="1"/>
  <c r="O188" i="3" s="1"/>
  <c r="O187" i="3" s="1"/>
  <c r="O186" i="3" s="1"/>
  <c r="O185" i="3" s="1"/>
  <c r="O184" i="3" s="1"/>
  <c r="O183" i="3" s="1"/>
  <c r="O182" i="3" s="1"/>
  <c r="O181" i="3" s="1"/>
  <c r="O180" i="3" s="1"/>
  <c r="O179" i="3" s="1"/>
  <c r="O178" i="3" s="1"/>
  <c r="O177" i="3" s="1"/>
  <c r="O176" i="3" s="1"/>
  <c r="O175" i="3" s="1"/>
  <c r="O174" i="3" s="1"/>
  <c r="O173" i="3" s="1"/>
  <c r="O172" i="3" s="1"/>
  <c r="O171" i="3" s="1"/>
  <c r="O170" i="3" s="1"/>
  <c r="O169" i="3" s="1"/>
  <c r="O168" i="3" s="1"/>
  <c r="O167" i="3" s="1"/>
  <c r="O166" i="3" s="1"/>
  <c r="O165" i="3" s="1"/>
  <c r="O164" i="3" s="1"/>
  <c r="O163" i="3" s="1"/>
  <c r="O162" i="3" s="1"/>
  <c r="O161" i="3" s="1"/>
  <c r="O160" i="3" s="1"/>
  <c r="O159" i="3" s="1"/>
  <c r="O158" i="3" s="1"/>
  <c r="O157" i="3" s="1"/>
  <c r="O156" i="3" s="1"/>
  <c r="O155" i="3" s="1"/>
  <c r="O154" i="3" s="1"/>
  <c r="O153" i="3" s="1"/>
  <c r="O152" i="3" s="1"/>
  <c r="O151" i="3" s="1"/>
  <c r="O150" i="3" s="1"/>
  <c r="O149" i="3" s="1"/>
  <c r="O148" i="3" s="1"/>
  <c r="O147" i="3" s="1"/>
  <c r="O146" i="3" s="1"/>
  <c r="O145" i="3" s="1"/>
  <c r="O144" i="3" s="1"/>
  <c r="O143" i="3" s="1"/>
  <c r="O142" i="3" s="1"/>
  <c r="O141" i="3" s="1"/>
  <c r="O140" i="3" s="1"/>
  <c r="O139" i="3" s="1"/>
  <c r="O138" i="3" s="1"/>
  <c r="O137" i="3" s="1"/>
  <c r="O136" i="3" s="1"/>
  <c r="O135" i="3" s="1"/>
  <c r="O134" i="3" s="1"/>
  <c r="O133" i="3" s="1"/>
  <c r="O132" i="3" s="1"/>
  <c r="O131" i="3" s="1"/>
  <c r="O130" i="3" s="1"/>
  <c r="O129" i="3" s="1"/>
  <c r="O128" i="3" s="1"/>
  <c r="O127" i="3" s="1"/>
  <c r="O126" i="3" s="1"/>
  <c r="O125" i="3" s="1"/>
  <c r="O124" i="3" s="1"/>
  <c r="O123" i="3" s="1"/>
  <c r="O122" i="3" s="1"/>
  <c r="O121" i="3" s="1"/>
  <c r="O120" i="3" s="1"/>
  <c r="O119" i="3" s="1"/>
  <c r="O118" i="3" s="1"/>
  <c r="O117" i="3" s="1"/>
  <c r="O116" i="3" s="1"/>
  <c r="O115" i="3" s="1"/>
  <c r="O114" i="3" s="1"/>
  <c r="O113" i="3" s="1"/>
  <c r="O112" i="3" s="1"/>
  <c r="O111" i="3" s="1"/>
  <c r="O110" i="3" s="1"/>
  <c r="O109" i="3" s="1"/>
  <c r="O108" i="3" s="1"/>
  <c r="O107" i="3" s="1"/>
  <c r="O106" i="3" s="1"/>
  <c r="O105" i="3" s="1"/>
  <c r="O104" i="3" s="1"/>
  <c r="O103" i="3" s="1"/>
  <c r="O102" i="3" s="1"/>
  <c r="O101" i="3" s="1"/>
  <c r="O100" i="3" s="1"/>
  <c r="O99" i="3" s="1"/>
  <c r="O98" i="3" s="1"/>
  <c r="O97" i="3" s="1"/>
  <c r="O96" i="3" s="1"/>
  <c r="O95" i="3" s="1"/>
  <c r="O94" i="3" s="1"/>
  <c r="O93" i="3" s="1"/>
  <c r="O92" i="3" s="1"/>
  <c r="O91" i="3" s="1"/>
  <c r="O90" i="3" s="1"/>
  <c r="O89" i="3" s="1"/>
  <c r="O88" i="3" s="1"/>
  <c r="O87" i="3" s="1"/>
  <c r="O86" i="3" s="1"/>
  <c r="O85" i="3" s="1"/>
  <c r="O84" i="3" s="1"/>
  <c r="O83" i="3" s="1"/>
  <c r="O82" i="3" s="1"/>
  <c r="O81" i="3" s="1"/>
  <c r="O80" i="3" s="1"/>
  <c r="O79" i="3" s="1"/>
  <c r="O78" i="3" s="1"/>
  <c r="O77" i="3" s="1"/>
  <c r="O76" i="3" s="1"/>
  <c r="O75" i="3" s="1"/>
  <c r="O74" i="3" s="1"/>
  <c r="O73" i="3" s="1"/>
  <c r="O72" i="3" s="1"/>
  <c r="O71" i="3" s="1"/>
  <c r="O70" i="3" s="1"/>
  <c r="O69" i="3" s="1"/>
  <c r="O68" i="3" s="1"/>
  <c r="O67" i="3" s="1"/>
  <c r="O66" i="3" s="1"/>
  <c r="O65" i="3" s="1"/>
  <c r="O64" i="3" s="1"/>
  <c r="O63" i="3" s="1"/>
  <c r="O62" i="3" s="1"/>
  <c r="O61" i="3" s="1"/>
  <c r="O60" i="3" s="1"/>
  <c r="O59" i="3" s="1"/>
  <c r="O58" i="3" s="1"/>
  <c r="O57" i="3" s="1"/>
  <c r="O56" i="3" s="1"/>
  <c r="O55" i="3" s="1"/>
  <c r="O54" i="3" s="1"/>
  <c r="O53" i="3" s="1"/>
  <c r="O52" i="3" s="1"/>
  <c r="O51" i="3" s="1"/>
  <c r="O50" i="3" s="1"/>
  <c r="O49" i="3" s="1"/>
  <c r="O48" i="3" s="1"/>
  <c r="O47" i="3" s="1"/>
  <c r="O46" i="3" s="1"/>
  <c r="O45" i="3" s="1"/>
  <c r="O44" i="3" s="1"/>
  <c r="O43" i="3" s="1"/>
  <c r="O42" i="3" s="1"/>
  <c r="O41" i="3" s="1"/>
  <c r="O40" i="3" s="1"/>
  <c r="O39" i="3" s="1"/>
  <c r="O38" i="3" s="1"/>
  <c r="O37" i="3" s="1"/>
  <c r="O36" i="3" s="1"/>
  <c r="O35" i="3" s="1"/>
  <c r="O34" i="3" s="1"/>
  <c r="O33" i="3" s="1"/>
  <c r="O32" i="3" s="1"/>
  <c r="O31" i="3" s="1"/>
  <c r="O30" i="3" s="1"/>
  <c r="O29" i="3" s="1"/>
  <c r="O28" i="3" s="1"/>
  <c r="O27" i="3" s="1"/>
  <c r="O26" i="3" s="1"/>
  <c r="O25" i="3" s="1"/>
  <c r="O24" i="3" s="1"/>
  <c r="O23" i="3" s="1"/>
  <c r="O22" i="3" s="1"/>
  <c r="O21" i="3" s="1"/>
  <c r="O20" i="3" s="1"/>
  <c r="O19" i="3" s="1"/>
  <c r="O18" i="3" s="1"/>
  <c r="O17" i="3" s="1"/>
  <c r="O16" i="3" s="1"/>
  <c r="O15" i="3" s="1"/>
  <c r="O14" i="3" s="1"/>
  <c r="O13" i="3" s="1"/>
  <c r="O12" i="3" s="1"/>
  <c r="O11" i="3" s="1"/>
  <c r="O10" i="3" s="1"/>
  <c r="O7" i="3" s="1"/>
  <c r="D13" i="2" s="1"/>
  <c r="L12" i="3"/>
  <c r="J45" i="3"/>
  <c r="J66" i="3"/>
  <c r="L88" i="3"/>
  <c r="L92" i="3"/>
  <c r="L100" i="3"/>
  <c r="J109" i="3"/>
  <c r="J122" i="3"/>
  <c r="J143" i="3"/>
  <c r="J175" i="3"/>
  <c r="L211" i="3"/>
  <c r="J31" i="3"/>
  <c r="L35" i="3"/>
  <c r="L40" i="3"/>
  <c r="L44" i="3"/>
  <c r="L52" i="3"/>
  <c r="J61" i="3"/>
  <c r="J82" i="3"/>
  <c r="L104" i="3"/>
  <c r="L108" i="3"/>
  <c r="L116" i="3"/>
  <c r="L142" i="3"/>
  <c r="J161" i="3"/>
  <c r="L22" i="3"/>
  <c r="J26" i="3"/>
  <c r="L56" i="3"/>
  <c r="L60" i="3"/>
  <c r="L68" i="3"/>
  <c r="J77" i="3"/>
  <c r="J98" i="3"/>
  <c r="J115" i="3"/>
  <c r="L133" i="3"/>
  <c r="L141" i="3"/>
  <c r="J145" i="3"/>
  <c r="L149" i="3"/>
  <c r="J191" i="3"/>
  <c r="I3" i="3"/>
  <c r="D5" i="2" s="1"/>
  <c r="L16" i="3"/>
  <c r="L20" i="3"/>
  <c r="K3" i="3"/>
  <c r="D6" i="2" s="1"/>
  <c r="L29" i="3"/>
  <c r="L30" i="3"/>
  <c r="J34" i="3"/>
  <c r="L97" i="3"/>
  <c r="L132" i="3"/>
  <c r="L170" i="3"/>
  <c r="L181" i="3"/>
  <c r="L206" i="3"/>
  <c r="L208" i="3"/>
  <c r="K5" i="3"/>
  <c r="J21" i="3"/>
  <c r="L24" i="3"/>
  <c r="L28" i="3"/>
  <c r="J33" i="3"/>
  <c r="J42" i="3"/>
  <c r="L48" i="3"/>
  <c r="J58" i="3"/>
  <c r="L64" i="3"/>
  <c r="J74" i="3"/>
  <c r="L80" i="3"/>
  <c r="J90" i="3"/>
  <c r="L96" i="3"/>
  <c r="J106" i="3"/>
  <c r="L112" i="3"/>
  <c r="J128" i="3"/>
  <c r="L127" i="3"/>
  <c r="J177" i="3"/>
  <c r="L176" i="3"/>
  <c r="L202" i="3"/>
  <c r="J18" i="3"/>
  <c r="J23" i="3"/>
  <c r="L27" i="3"/>
  <c r="J29" i="3"/>
  <c r="L32" i="3"/>
  <c r="L36" i="3"/>
  <c r="L41" i="3"/>
  <c r="L57" i="3"/>
  <c r="L73" i="3"/>
  <c r="L105" i="3"/>
  <c r="J116" i="3"/>
  <c r="L158" i="3"/>
  <c r="L197" i="3"/>
  <c r="J12" i="3"/>
  <c r="J11" i="3"/>
  <c r="L13" i="3"/>
  <c r="L14" i="3"/>
  <c r="J15" i="3"/>
  <c r="J25" i="3"/>
  <c r="L25" i="3"/>
  <c r="J22" i="3"/>
  <c r="L11" i="3"/>
  <c r="J17" i="3"/>
  <c r="J14" i="3"/>
  <c r="J20" i="3"/>
  <c r="J19" i="3"/>
  <c r="J13" i="3"/>
  <c r="K1" i="3"/>
  <c r="L17" i="3"/>
  <c r="L19" i="3"/>
  <c r="J24" i="3"/>
  <c r="L33" i="3"/>
  <c r="L65" i="3"/>
  <c r="L81" i="3"/>
  <c r="J148" i="3"/>
  <c r="L148" i="3"/>
  <c r="J147" i="3"/>
  <c r="H5" i="3"/>
  <c r="D15" i="2" s="1"/>
  <c r="H3" i="3"/>
  <c r="D4" i="2" s="1"/>
  <c r="L18" i="3"/>
  <c r="L23" i="3"/>
  <c r="L26" i="3"/>
  <c r="J27" i="3"/>
  <c r="J30" i="3"/>
  <c r="L31" i="3"/>
  <c r="L34" i="3"/>
  <c r="J35" i="3"/>
  <c r="L38" i="3"/>
  <c r="J39" i="3"/>
  <c r="L43" i="3"/>
  <c r="J44" i="3"/>
  <c r="L46" i="3"/>
  <c r="J52" i="3"/>
  <c r="L51" i="3"/>
  <c r="L54" i="3"/>
  <c r="J55" i="3"/>
  <c r="L59" i="3"/>
  <c r="J60" i="3"/>
  <c r="L62" i="3"/>
  <c r="J63" i="3"/>
  <c r="L67" i="3"/>
  <c r="J68" i="3"/>
  <c r="L70" i="3"/>
  <c r="J71" i="3"/>
  <c r="L75" i="3"/>
  <c r="J76" i="3"/>
  <c r="L78" i="3"/>
  <c r="J79" i="3"/>
  <c r="L83" i="3"/>
  <c r="J84" i="3"/>
  <c r="L86" i="3"/>
  <c r="J87" i="3"/>
  <c r="L91" i="3"/>
  <c r="J92" i="3"/>
  <c r="L94" i="3"/>
  <c r="J95" i="3"/>
  <c r="L99" i="3"/>
  <c r="J100" i="3"/>
  <c r="L102" i="3"/>
  <c r="J103" i="3"/>
  <c r="L107" i="3"/>
  <c r="J108" i="3"/>
  <c r="L110" i="3"/>
  <c r="J111" i="3"/>
  <c r="L115" i="3"/>
  <c r="L117" i="3"/>
  <c r="L121" i="3"/>
  <c r="J125" i="3"/>
  <c r="J124" i="3"/>
  <c r="L130" i="3"/>
  <c r="J141" i="3"/>
  <c r="J140" i="3"/>
  <c r="J142" i="3"/>
  <c r="L144" i="3"/>
  <c r="L147" i="3"/>
  <c r="L165" i="3"/>
  <c r="J174" i="3"/>
  <c r="J173" i="3"/>
  <c r="J169" i="3"/>
  <c r="L166" i="3"/>
  <c r="J167" i="3"/>
  <c r="L179" i="3"/>
  <c r="J206" i="3"/>
  <c r="J205" i="3"/>
  <c r="J199" i="3"/>
  <c r="J201" i="3"/>
  <c r="L198" i="3"/>
  <c r="J32" i="3"/>
  <c r="J50" i="3"/>
  <c r="L49" i="3"/>
  <c r="L89" i="3"/>
  <c r="L113" i="3"/>
  <c r="L10" i="3"/>
  <c r="L15" i="3"/>
  <c r="I5" i="3"/>
  <c r="D16" i="2" s="1"/>
  <c r="I1" i="3"/>
  <c r="J28" i="3"/>
  <c r="J36" i="3"/>
  <c r="L37" i="3"/>
  <c r="J38" i="3"/>
  <c r="J41" i="3"/>
  <c r="L45" i="3"/>
  <c r="J46" i="3"/>
  <c r="J49" i="3"/>
  <c r="J54" i="3"/>
  <c r="L53" i="3"/>
  <c r="J57" i="3"/>
  <c r="L61" i="3"/>
  <c r="J62" i="3"/>
  <c r="J65" i="3"/>
  <c r="L69" i="3"/>
  <c r="J70" i="3"/>
  <c r="J73" i="3"/>
  <c r="L77" i="3"/>
  <c r="J78" i="3"/>
  <c r="J81" i="3"/>
  <c r="L85" i="3"/>
  <c r="J86" i="3"/>
  <c r="J89" i="3"/>
  <c r="L93" i="3"/>
  <c r="J94" i="3"/>
  <c r="J97" i="3"/>
  <c r="L101" i="3"/>
  <c r="J102" i="3"/>
  <c r="J105" i="3"/>
  <c r="L109" i="3"/>
  <c r="J110" i="3"/>
  <c r="J113" i="3"/>
  <c r="J119" i="3"/>
  <c r="L119" i="3"/>
  <c r="L120" i="3"/>
  <c r="J123" i="3"/>
  <c r="L123" i="3"/>
  <c r="L124" i="3"/>
  <c r="J134" i="3"/>
  <c r="J136" i="3"/>
  <c r="J139" i="3"/>
  <c r="L139" i="3"/>
  <c r="L137" i="3"/>
  <c r="J138" i="3"/>
  <c r="L140" i="3"/>
  <c r="L154" i="3"/>
  <c r="J164" i="3"/>
  <c r="L164" i="3"/>
  <c r="J163" i="3"/>
  <c r="L186" i="3"/>
  <c r="J196" i="3"/>
  <c r="L196" i="3"/>
  <c r="J195" i="3"/>
  <c r="J131" i="3"/>
  <c r="L131" i="3"/>
  <c r="J130" i="3"/>
  <c r="L129" i="3"/>
  <c r="J180" i="3"/>
  <c r="L180" i="3"/>
  <c r="J179" i="3"/>
  <c r="H1" i="3"/>
  <c r="J10" i="3"/>
  <c r="L39" i="3"/>
  <c r="J40" i="3"/>
  <c r="L42" i="3"/>
  <c r="J43" i="3"/>
  <c r="J48" i="3"/>
  <c r="L47" i="3"/>
  <c r="L50" i="3"/>
  <c r="J51" i="3"/>
  <c r="L55" i="3"/>
  <c r="J56" i="3"/>
  <c r="L58" i="3"/>
  <c r="J59" i="3"/>
  <c r="L63" i="3"/>
  <c r="J64" i="3"/>
  <c r="L66" i="3"/>
  <c r="J67" i="3"/>
  <c r="L71" i="3"/>
  <c r="J72" i="3"/>
  <c r="L74" i="3"/>
  <c r="J75" i="3"/>
  <c r="L79" i="3"/>
  <c r="J80" i="3"/>
  <c r="L82" i="3"/>
  <c r="J83" i="3"/>
  <c r="L87" i="3"/>
  <c r="J88" i="3"/>
  <c r="L90" i="3"/>
  <c r="J91" i="3"/>
  <c r="L95" i="3"/>
  <c r="J96" i="3"/>
  <c r="L98" i="3"/>
  <c r="J99" i="3"/>
  <c r="L103" i="3"/>
  <c r="J104" i="3"/>
  <c r="L106" i="3"/>
  <c r="J107" i="3"/>
  <c r="L111" i="3"/>
  <c r="J112" i="3"/>
  <c r="L114" i="3"/>
  <c r="J133" i="3"/>
  <c r="J132" i="3"/>
  <c r="L135" i="3"/>
  <c r="L138" i="3"/>
  <c r="J158" i="3"/>
  <c r="J157" i="3"/>
  <c r="J153" i="3"/>
  <c r="L150" i="3"/>
  <c r="J151" i="3"/>
  <c r="L160" i="3"/>
  <c r="L163" i="3"/>
  <c r="J190" i="3"/>
  <c r="J189" i="3"/>
  <c r="J183" i="3"/>
  <c r="J185" i="3"/>
  <c r="L182" i="3"/>
  <c r="L192" i="3"/>
  <c r="L195" i="3"/>
  <c r="J222" i="3"/>
  <c r="J221" i="3"/>
  <c r="J117" i="3"/>
  <c r="L126" i="3"/>
  <c r="L134" i="3"/>
  <c r="J156" i="3"/>
  <c r="L156" i="3"/>
  <c r="J155" i="3"/>
  <c r="L162" i="3"/>
  <c r="J172" i="3"/>
  <c r="L172" i="3"/>
  <c r="J171" i="3"/>
  <c r="L178" i="3"/>
  <c r="L189" i="3"/>
  <c r="J204" i="3"/>
  <c r="L204" i="3"/>
  <c r="J203" i="3"/>
  <c r="L205" i="3"/>
  <c r="L214" i="3"/>
  <c r="J215" i="3"/>
  <c r="J217" i="3"/>
  <c r="J220" i="3"/>
  <c r="L220" i="3"/>
  <c r="J219" i="3"/>
  <c r="L218" i="3"/>
  <c r="L221" i="3"/>
  <c r="J230" i="3"/>
  <c r="J225" i="3"/>
  <c r="L224" i="3"/>
  <c r="J121" i="3"/>
  <c r="J127" i="3"/>
  <c r="J135" i="3"/>
  <c r="L146" i="3"/>
  <c r="L157" i="3"/>
  <c r="L173" i="3"/>
  <c r="J188" i="3"/>
  <c r="L188" i="3"/>
  <c r="J187" i="3"/>
  <c r="L194" i="3"/>
  <c r="L118" i="3"/>
  <c r="J120" i="3"/>
  <c r="L122" i="3"/>
  <c r="L128" i="3"/>
  <c r="J129" i="3"/>
  <c r="L136" i="3"/>
  <c r="J137" i="3"/>
  <c r="J150" i="3"/>
  <c r="J149" i="3"/>
  <c r="L152" i="3"/>
  <c r="L155" i="3"/>
  <c r="J166" i="3"/>
  <c r="J165" i="3"/>
  <c r="L168" i="3"/>
  <c r="L171" i="3"/>
  <c r="J182" i="3"/>
  <c r="J181" i="3"/>
  <c r="L184" i="3"/>
  <c r="L187" i="3"/>
  <c r="J198" i="3"/>
  <c r="J197" i="3"/>
  <c r="L200" i="3"/>
  <c r="L203" i="3"/>
  <c r="J214" i="3"/>
  <c r="J213" i="3"/>
  <c r="L216" i="3"/>
  <c r="L219" i="3"/>
  <c r="J234" i="3"/>
  <c r="J209" i="3"/>
  <c r="J212" i="3"/>
  <c r="L212" i="3"/>
  <c r="J211" i="3"/>
  <c r="L210" i="3"/>
  <c r="L213" i="3"/>
  <c r="L222" i="3"/>
  <c r="J223" i="3"/>
  <c r="J229" i="3"/>
  <c r="J233" i="3"/>
  <c r="J237" i="3"/>
  <c r="L143" i="3"/>
  <c r="J144" i="3"/>
  <c r="L151" i="3"/>
  <c r="J152" i="3"/>
  <c r="L159" i="3"/>
  <c r="J160" i="3"/>
  <c r="L167" i="3"/>
  <c r="J168" i="3"/>
  <c r="L175" i="3"/>
  <c r="J176" i="3"/>
  <c r="L183" i="3"/>
  <c r="J184" i="3"/>
  <c r="L191" i="3"/>
  <c r="J192" i="3"/>
  <c r="L199" i="3"/>
  <c r="J200" i="3"/>
  <c r="L207" i="3"/>
  <c r="J208" i="3"/>
  <c r="L215" i="3"/>
  <c r="J216" i="3"/>
  <c r="L223" i="3"/>
  <c r="J224" i="3"/>
  <c r="J228" i="3"/>
  <c r="J232" i="3"/>
  <c r="J236" i="3"/>
  <c r="L145" i="3"/>
  <c r="J146" i="3"/>
  <c r="L153" i="3"/>
  <c r="J154" i="3"/>
  <c r="L161" i="3"/>
  <c r="J162" i="3"/>
  <c r="L169" i="3"/>
  <c r="J170" i="3"/>
  <c r="L177" i="3"/>
  <c r="J178" i="3"/>
  <c r="L185" i="3"/>
  <c r="J186" i="3"/>
  <c r="L193" i="3"/>
  <c r="J194" i="3"/>
  <c r="L201" i="3"/>
  <c r="J202" i="3"/>
  <c r="L209" i="3"/>
  <c r="J210" i="3"/>
  <c r="L217" i="3"/>
  <c r="J218" i="3"/>
  <c r="L225" i="3"/>
  <c r="J226" i="3"/>
  <c r="J227" i="3"/>
  <c r="J231" i="3"/>
  <c r="J235" i="3"/>
  <c r="U10" i="8" l="1"/>
  <c r="H27" i="2"/>
  <c r="U10" i="6"/>
  <c r="F27" i="2"/>
  <c r="O3" i="3"/>
  <c r="D10" i="2"/>
  <c r="D21" i="2" s="1"/>
  <c r="T11" i="3"/>
  <c r="O5" i="3"/>
  <c r="D12" i="2" s="1"/>
  <c r="D11" i="2"/>
  <c r="J1" i="3"/>
  <c r="D17" i="2" s="1"/>
  <c r="L1" i="3"/>
  <c r="T13" i="3" l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D22" i="2" s="1"/>
  <c r="U11" i="3"/>
  <c r="N4" i="1"/>
  <c r="M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O248" i="1" s="1"/>
  <c r="H10" i="1"/>
  <c r="M3" i="1"/>
  <c r="B7" i="2" s="1"/>
  <c r="N3" i="1"/>
  <c r="B8" i="2" s="1"/>
  <c r="U13" i="3" l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D26" i="2"/>
  <c r="J235" i="1"/>
  <c r="J234" i="1"/>
  <c r="L222" i="1"/>
  <c r="J222" i="1"/>
  <c r="L218" i="1"/>
  <c r="J218" i="1"/>
  <c r="L210" i="1"/>
  <c r="J210" i="1"/>
  <c r="L206" i="1"/>
  <c r="J206" i="1"/>
  <c r="L202" i="1"/>
  <c r="J202" i="1"/>
  <c r="L198" i="1"/>
  <c r="J198" i="1"/>
  <c r="L194" i="1"/>
  <c r="J194" i="1"/>
  <c r="L190" i="1"/>
  <c r="J190" i="1"/>
  <c r="L186" i="1"/>
  <c r="J186" i="1"/>
  <c r="L182" i="1"/>
  <c r="J182" i="1"/>
  <c r="L178" i="1"/>
  <c r="J178" i="1"/>
  <c r="L174" i="1"/>
  <c r="J174" i="1"/>
  <c r="L170" i="1"/>
  <c r="J170" i="1"/>
  <c r="L166" i="1"/>
  <c r="J166" i="1"/>
  <c r="L162" i="1"/>
  <c r="J162" i="1"/>
  <c r="L158" i="1"/>
  <c r="J158" i="1"/>
  <c r="L154" i="1"/>
  <c r="J154" i="1"/>
  <c r="L150" i="1"/>
  <c r="J150" i="1"/>
  <c r="L146" i="1"/>
  <c r="J146" i="1"/>
  <c r="L142" i="1"/>
  <c r="J142" i="1"/>
  <c r="L138" i="1"/>
  <c r="J138" i="1"/>
  <c r="L134" i="1"/>
  <c r="J134" i="1"/>
  <c r="L130" i="1"/>
  <c r="J130" i="1"/>
  <c r="L126" i="1"/>
  <c r="J126" i="1"/>
  <c r="L122" i="1"/>
  <c r="J122" i="1"/>
  <c r="L118" i="1"/>
  <c r="J118" i="1"/>
  <c r="L114" i="1"/>
  <c r="J114" i="1"/>
  <c r="L110" i="1"/>
  <c r="J110" i="1"/>
  <c r="L106" i="1"/>
  <c r="J106" i="1"/>
  <c r="L102" i="1"/>
  <c r="J102" i="1"/>
  <c r="L98" i="1"/>
  <c r="J98" i="1"/>
  <c r="L94" i="1"/>
  <c r="J94" i="1"/>
  <c r="L90" i="1"/>
  <c r="J90" i="1"/>
  <c r="L86" i="1"/>
  <c r="J86" i="1"/>
  <c r="L82" i="1"/>
  <c r="J82" i="1"/>
  <c r="L78" i="1"/>
  <c r="J78" i="1"/>
  <c r="L74" i="1"/>
  <c r="J74" i="1"/>
  <c r="L70" i="1"/>
  <c r="J70" i="1"/>
  <c r="L66" i="1"/>
  <c r="J66" i="1"/>
  <c r="L62" i="1"/>
  <c r="J62" i="1"/>
  <c r="L58" i="1"/>
  <c r="J58" i="1"/>
  <c r="L54" i="1"/>
  <c r="J54" i="1"/>
  <c r="L50" i="1"/>
  <c r="J50" i="1"/>
  <c r="L46" i="1"/>
  <c r="J46" i="1"/>
  <c r="L42" i="1"/>
  <c r="J42" i="1"/>
  <c r="L38" i="1"/>
  <c r="J38" i="1"/>
  <c r="L34" i="1"/>
  <c r="J34" i="1"/>
  <c r="L30" i="1"/>
  <c r="J30" i="1"/>
  <c r="L26" i="1"/>
  <c r="J26" i="1"/>
  <c r="L22" i="1"/>
  <c r="J22" i="1"/>
  <c r="L18" i="1"/>
  <c r="J18" i="1"/>
  <c r="L14" i="1"/>
  <c r="J14" i="1"/>
  <c r="J226" i="1"/>
  <c r="L214" i="1"/>
  <c r="J214" i="1"/>
  <c r="L10" i="1"/>
  <c r="J10" i="1"/>
  <c r="J237" i="1"/>
  <c r="J233" i="1"/>
  <c r="J229" i="1"/>
  <c r="L225" i="1"/>
  <c r="J225" i="1"/>
  <c r="L221" i="1"/>
  <c r="J221" i="1"/>
  <c r="L217" i="1"/>
  <c r="J217" i="1"/>
  <c r="L213" i="1"/>
  <c r="J213" i="1"/>
  <c r="L209" i="1"/>
  <c r="J209" i="1"/>
  <c r="L205" i="1"/>
  <c r="J205" i="1"/>
  <c r="L201" i="1"/>
  <c r="J201" i="1"/>
  <c r="L197" i="1"/>
  <c r="J197" i="1"/>
  <c r="L193" i="1"/>
  <c r="J193" i="1"/>
  <c r="L189" i="1"/>
  <c r="J189" i="1"/>
  <c r="L185" i="1"/>
  <c r="J185" i="1"/>
  <c r="L181" i="1"/>
  <c r="J181" i="1"/>
  <c r="L177" i="1"/>
  <c r="J177" i="1"/>
  <c r="L173" i="1"/>
  <c r="J173" i="1"/>
  <c r="L169" i="1"/>
  <c r="J169" i="1"/>
  <c r="L165" i="1"/>
  <c r="J165" i="1"/>
  <c r="L161" i="1"/>
  <c r="J161" i="1"/>
  <c r="L157" i="1"/>
  <c r="J157" i="1"/>
  <c r="L153" i="1"/>
  <c r="J153" i="1"/>
  <c r="L149" i="1"/>
  <c r="J149" i="1"/>
  <c r="L145" i="1"/>
  <c r="J145" i="1"/>
  <c r="L141" i="1"/>
  <c r="J141" i="1"/>
  <c r="L137" i="1"/>
  <c r="J137" i="1"/>
  <c r="L133" i="1"/>
  <c r="J133" i="1"/>
  <c r="L129" i="1"/>
  <c r="J129" i="1"/>
  <c r="L125" i="1"/>
  <c r="J125" i="1"/>
  <c r="L121" i="1"/>
  <c r="J121" i="1"/>
  <c r="L117" i="1"/>
  <c r="J117" i="1"/>
  <c r="J113" i="1"/>
  <c r="L113" i="1"/>
  <c r="J109" i="1"/>
  <c r="L109" i="1"/>
  <c r="J105" i="1"/>
  <c r="L105" i="1"/>
  <c r="J101" i="1"/>
  <c r="L101" i="1"/>
  <c r="J97" i="1"/>
  <c r="L97" i="1"/>
  <c r="J93" i="1"/>
  <c r="L93" i="1"/>
  <c r="J89" i="1"/>
  <c r="L89" i="1"/>
  <c r="J85" i="1"/>
  <c r="L85" i="1"/>
  <c r="J81" i="1"/>
  <c r="L81" i="1"/>
  <c r="J77" i="1"/>
  <c r="L77" i="1"/>
  <c r="J73" i="1"/>
  <c r="L73" i="1"/>
  <c r="J69" i="1"/>
  <c r="L69" i="1"/>
  <c r="J65" i="1"/>
  <c r="L65" i="1"/>
  <c r="J61" i="1"/>
  <c r="L61" i="1"/>
  <c r="J57" i="1"/>
  <c r="L57" i="1"/>
  <c r="J53" i="1"/>
  <c r="L53" i="1"/>
  <c r="J49" i="1"/>
  <c r="L49" i="1"/>
  <c r="J45" i="1"/>
  <c r="L45" i="1"/>
  <c r="J41" i="1"/>
  <c r="L41" i="1"/>
  <c r="J37" i="1"/>
  <c r="L37" i="1"/>
  <c r="J33" i="1"/>
  <c r="L33" i="1"/>
  <c r="J29" i="1"/>
  <c r="L29" i="1"/>
  <c r="J25" i="1"/>
  <c r="L25" i="1"/>
  <c r="J21" i="1"/>
  <c r="L21" i="1"/>
  <c r="J17" i="1"/>
  <c r="L17" i="1"/>
  <c r="J13" i="1"/>
  <c r="L13" i="1"/>
  <c r="J231" i="1"/>
  <c r="J230" i="1"/>
  <c r="J236" i="1"/>
  <c r="J232" i="1"/>
  <c r="J228" i="1"/>
  <c r="L224" i="1"/>
  <c r="J224" i="1"/>
  <c r="L220" i="1"/>
  <c r="J220" i="1"/>
  <c r="L216" i="1"/>
  <c r="J216" i="1"/>
  <c r="L212" i="1"/>
  <c r="J212" i="1"/>
  <c r="L208" i="1"/>
  <c r="J208" i="1"/>
  <c r="L204" i="1"/>
  <c r="J204" i="1"/>
  <c r="L200" i="1"/>
  <c r="J200" i="1"/>
  <c r="L196" i="1"/>
  <c r="J196" i="1"/>
  <c r="L192" i="1"/>
  <c r="J192" i="1"/>
  <c r="L188" i="1"/>
  <c r="J188" i="1"/>
  <c r="L184" i="1"/>
  <c r="J184" i="1"/>
  <c r="L180" i="1"/>
  <c r="J180" i="1"/>
  <c r="L176" i="1"/>
  <c r="J176" i="1"/>
  <c r="L172" i="1"/>
  <c r="J172" i="1"/>
  <c r="L168" i="1"/>
  <c r="J168" i="1"/>
  <c r="L164" i="1"/>
  <c r="J164" i="1"/>
  <c r="L160" i="1"/>
  <c r="J160" i="1"/>
  <c r="L156" i="1"/>
  <c r="J156" i="1"/>
  <c r="L152" i="1"/>
  <c r="J152" i="1"/>
  <c r="L148" i="1"/>
  <c r="J148" i="1"/>
  <c r="L144" i="1"/>
  <c r="J144" i="1"/>
  <c r="L140" i="1"/>
  <c r="J140" i="1"/>
  <c r="L136" i="1"/>
  <c r="J136" i="1"/>
  <c r="L132" i="1"/>
  <c r="J132" i="1"/>
  <c r="L128" i="1"/>
  <c r="J128" i="1"/>
  <c r="L124" i="1"/>
  <c r="J124" i="1"/>
  <c r="L120" i="1"/>
  <c r="J120" i="1"/>
  <c r="L116" i="1"/>
  <c r="J116" i="1"/>
  <c r="L112" i="1"/>
  <c r="J112" i="1"/>
  <c r="L108" i="1"/>
  <c r="J108" i="1"/>
  <c r="L104" i="1"/>
  <c r="J104" i="1"/>
  <c r="L100" i="1"/>
  <c r="J100" i="1"/>
  <c r="L96" i="1"/>
  <c r="J96" i="1"/>
  <c r="L92" i="1"/>
  <c r="J92" i="1"/>
  <c r="L88" i="1"/>
  <c r="J88" i="1"/>
  <c r="L84" i="1"/>
  <c r="J84" i="1"/>
  <c r="L80" i="1"/>
  <c r="J80" i="1"/>
  <c r="L76" i="1"/>
  <c r="J76" i="1"/>
  <c r="L72" i="1"/>
  <c r="J72" i="1"/>
  <c r="L68" i="1"/>
  <c r="J68" i="1"/>
  <c r="L64" i="1"/>
  <c r="J64" i="1"/>
  <c r="L60" i="1"/>
  <c r="J60" i="1"/>
  <c r="L56" i="1"/>
  <c r="J56" i="1"/>
  <c r="L52" i="1"/>
  <c r="J52" i="1"/>
  <c r="L48" i="1"/>
  <c r="J48" i="1"/>
  <c r="L44" i="1"/>
  <c r="J44" i="1"/>
  <c r="L40" i="1"/>
  <c r="J40" i="1"/>
  <c r="L36" i="1"/>
  <c r="J36" i="1"/>
  <c r="L32" i="1"/>
  <c r="J32" i="1"/>
  <c r="L28" i="1"/>
  <c r="J28" i="1"/>
  <c r="L24" i="1"/>
  <c r="J24" i="1"/>
  <c r="L20" i="1"/>
  <c r="J20" i="1"/>
  <c r="L16" i="1"/>
  <c r="J16" i="1"/>
  <c r="L12" i="1"/>
  <c r="J12" i="1"/>
  <c r="J227" i="1"/>
  <c r="L223" i="1"/>
  <c r="J223" i="1"/>
  <c r="L219" i="1"/>
  <c r="J219" i="1"/>
  <c r="L215" i="1"/>
  <c r="J215" i="1"/>
  <c r="L211" i="1"/>
  <c r="J211" i="1"/>
  <c r="L207" i="1"/>
  <c r="J207" i="1"/>
  <c r="L203" i="1"/>
  <c r="J203" i="1"/>
  <c r="L199" i="1"/>
  <c r="J199" i="1"/>
  <c r="L195" i="1"/>
  <c r="J195" i="1"/>
  <c r="L191" i="1"/>
  <c r="J191" i="1"/>
  <c r="L187" i="1"/>
  <c r="J187" i="1"/>
  <c r="L183" i="1"/>
  <c r="J183" i="1"/>
  <c r="L179" i="1"/>
  <c r="J179" i="1"/>
  <c r="L175" i="1"/>
  <c r="J175" i="1"/>
  <c r="L171" i="1"/>
  <c r="J171" i="1"/>
  <c r="L167" i="1"/>
  <c r="J167" i="1"/>
  <c r="L163" i="1"/>
  <c r="J163" i="1"/>
  <c r="L159" i="1"/>
  <c r="J159" i="1"/>
  <c r="L155" i="1"/>
  <c r="J155" i="1"/>
  <c r="L151" i="1"/>
  <c r="J151" i="1"/>
  <c r="L147" i="1"/>
  <c r="J147" i="1"/>
  <c r="L143" i="1"/>
  <c r="J143" i="1"/>
  <c r="L139" i="1"/>
  <c r="J139" i="1"/>
  <c r="L135" i="1"/>
  <c r="J135" i="1"/>
  <c r="L131" i="1"/>
  <c r="J131" i="1"/>
  <c r="L127" i="1"/>
  <c r="J127" i="1"/>
  <c r="L123" i="1"/>
  <c r="J123" i="1"/>
  <c r="L119" i="1"/>
  <c r="J119" i="1"/>
  <c r="L115" i="1"/>
  <c r="J115" i="1"/>
  <c r="L111" i="1"/>
  <c r="J111" i="1"/>
  <c r="L107" i="1"/>
  <c r="J107" i="1"/>
  <c r="L103" i="1"/>
  <c r="J103" i="1"/>
  <c r="L99" i="1"/>
  <c r="J99" i="1"/>
  <c r="L95" i="1"/>
  <c r="J95" i="1"/>
  <c r="L91" i="1"/>
  <c r="J91" i="1"/>
  <c r="L87" i="1"/>
  <c r="J87" i="1"/>
  <c r="L83" i="1"/>
  <c r="J83" i="1"/>
  <c r="L79" i="1"/>
  <c r="J79" i="1"/>
  <c r="L75" i="1"/>
  <c r="J75" i="1"/>
  <c r="L71" i="1"/>
  <c r="J71" i="1"/>
  <c r="L67" i="1"/>
  <c r="J67" i="1"/>
  <c r="L63" i="1"/>
  <c r="J63" i="1"/>
  <c r="L59" i="1"/>
  <c r="J59" i="1"/>
  <c r="L55" i="1"/>
  <c r="J55" i="1"/>
  <c r="L51" i="1"/>
  <c r="J51" i="1"/>
  <c r="L47" i="1"/>
  <c r="J47" i="1"/>
  <c r="L43" i="1"/>
  <c r="J43" i="1"/>
  <c r="L39" i="1"/>
  <c r="J39" i="1"/>
  <c r="L35" i="1"/>
  <c r="J35" i="1"/>
  <c r="L31" i="1"/>
  <c r="J31" i="1"/>
  <c r="L27" i="1"/>
  <c r="J27" i="1"/>
  <c r="L23" i="1"/>
  <c r="J23" i="1"/>
  <c r="L19" i="1"/>
  <c r="J19" i="1"/>
  <c r="L15" i="1"/>
  <c r="J15" i="1"/>
  <c r="L11" i="1"/>
  <c r="J11" i="1"/>
  <c r="O247" i="1"/>
  <c r="O246" i="1" s="1"/>
  <c r="O245" i="1" s="1"/>
  <c r="O244" i="1" s="1"/>
  <c r="O243" i="1" s="1"/>
  <c r="O242" i="1" s="1"/>
  <c r="O241" i="1" s="1"/>
  <c r="O240" i="1" s="1"/>
  <c r="O239" i="1" s="1"/>
  <c r="O238" i="1" s="1"/>
  <c r="O237" i="1" s="1"/>
  <c r="O236" i="1" s="1"/>
  <c r="O235" i="1" s="1"/>
  <c r="O234" i="1" s="1"/>
  <c r="O233" i="1" s="1"/>
  <c r="O232" i="1" s="1"/>
  <c r="O231" i="1" s="1"/>
  <c r="O230" i="1" s="1"/>
  <c r="O229" i="1" s="1"/>
  <c r="O228" i="1" s="1"/>
  <c r="O227" i="1" s="1"/>
  <c r="O226" i="1" s="1"/>
  <c r="O225" i="1" s="1"/>
  <c r="O224" i="1" s="1"/>
  <c r="O223" i="1" s="1"/>
  <c r="O222" i="1" s="1"/>
  <c r="O221" i="1" s="1"/>
  <c r="O220" i="1" s="1"/>
  <c r="O219" i="1" s="1"/>
  <c r="O218" i="1" s="1"/>
  <c r="O217" i="1" s="1"/>
  <c r="O216" i="1" s="1"/>
  <c r="O215" i="1" s="1"/>
  <c r="O214" i="1" s="1"/>
  <c r="O213" i="1" s="1"/>
  <c r="O212" i="1" s="1"/>
  <c r="O211" i="1" s="1"/>
  <c r="O210" i="1" s="1"/>
  <c r="O209" i="1" s="1"/>
  <c r="O208" i="1" s="1"/>
  <c r="O207" i="1" s="1"/>
  <c r="O206" i="1" s="1"/>
  <c r="O205" i="1" s="1"/>
  <c r="O204" i="1" s="1"/>
  <c r="O203" i="1" s="1"/>
  <c r="O202" i="1" s="1"/>
  <c r="O201" i="1" s="1"/>
  <c r="O200" i="1" s="1"/>
  <c r="O199" i="1" s="1"/>
  <c r="O198" i="1" s="1"/>
  <c r="O197" i="1" s="1"/>
  <c r="O196" i="1" s="1"/>
  <c r="O195" i="1" s="1"/>
  <c r="O194" i="1" s="1"/>
  <c r="O193" i="1" s="1"/>
  <c r="O192" i="1" s="1"/>
  <c r="O191" i="1" s="1"/>
  <c r="O190" i="1" s="1"/>
  <c r="O189" i="1" s="1"/>
  <c r="O188" i="1" s="1"/>
  <c r="O187" i="1" s="1"/>
  <c r="O186" i="1" s="1"/>
  <c r="O185" i="1" s="1"/>
  <c r="O184" i="1" s="1"/>
  <c r="O183" i="1" s="1"/>
  <c r="O182" i="1" s="1"/>
  <c r="O181" i="1" s="1"/>
  <c r="O180" i="1" s="1"/>
  <c r="O179" i="1" s="1"/>
  <c r="O178" i="1" s="1"/>
  <c r="O177" i="1" s="1"/>
  <c r="O176" i="1" s="1"/>
  <c r="O175" i="1" s="1"/>
  <c r="O174" i="1" s="1"/>
  <c r="O173" i="1" s="1"/>
  <c r="O172" i="1" s="1"/>
  <c r="O171" i="1" s="1"/>
  <c r="O170" i="1" s="1"/>
  <c r="O169" i="1" s="1"/>
  <c r="O168" i="1" s="1"/>
  <c r="O167" i="1" s="1"/>
  <c r="O166" i="1" s="1"/>
  <c r="O165" i="1" s="1"/>
  <c r="O164" i="1" s="1"/>
  <c r="O163" i="1" s="1"/>
  <c r="O162" i="1" s="1"/>
  <c r="O161" i="1" s="1"/>
  <c r="O160" i="1" s="1"/>
  <c r="O159" i="1" s="1"/>
  <c r="O158" i="1" s="1"/>
  <c r="O157" i="1" s="1"/>
  <c r="O156" i="1" s="1"/>
  <c r="O155" i="1" s="1"/>
  <c r="O154" i="1" s="1"/>
  <c r="O153" i="1" s="1"/>
  <c r="O152" i="1" s="1"/>
  <c r="O151" i="1" s="1"/>
  <c r="O150" i="1" s="1"/>
  <c r="O149" i="1" s="1"/>
  <c r="O148" i="1" s="1"/>
  <c r="O147" i="1" s="1"/>
  <c r="O146" i="1" s="1"/>
  <c r="O145" i="1" s="1"/>
  <c r="O144" i="1" s="1"/>
  <c r="O143" i="1" s="1"/>
  <c r="O142" i="1" s="1"/>
  <c r="O141" i="1" s="1"/>
  <c r="O140" i="1" s="1"/>
  <c r="O139" i="1" s="1"/>
  <c r="O138" i="1" s="1"/>
  <c r="O137" i="1" s="1"/>
  <c r="O136" i="1" s="1"/>
  <c r="O135" i="1" s="1"/>
  <c r="O134" i="1" s="1"/>
  <c r="O133" i="1" s="1"/>
  <c r="O132" i="1" s="1"/>
  <c r="O131" i="1" s="1"/>
  <c r="O130" i="1" s="1"/>
  <c r="O129" i="1" s="1"/>
  <c r="O128" i="1" s="1"/>
  <c r="O127" i="1" s="1"/>
  <c r="O126" i="1" s="1"/>
  <c r="O125" i="1" s="1"/>
  <c r="O124" i="1" s="1"/>
  <c r="O123" i="1" s="1"/>
  <c r="O122" i="1" s="1"/>
  <c r="O121" i="1" s="1"/>
  <c r="O120" i="1" s="1"/>
  <c r="O119" i="1" s="1"/>
  <c r="O118" i="1" s="1"/>
  <c r="O117" i="1" s="1"/>
  <c r="O116" i="1" s="1"/>
  <c r="O115" i="1" s="1"/>
  <c r="O114" i="1" s="1"/>
  <c r="O113" i="1" s="1"/>
  <c r="O112" i="1" s="1"/>
  <c r="O111" i="1" s="1"/>
  <c r="O110" i="1" s="1"/>
  <c r="O109" i="1" s="1"/>
  <c r="O108" i="1" s="1"/>
  <c r="O107" i="1" s="1"/>
  <c r="O106" i="1" s="1"/>
  <c r="O105" i="1" s="1"/>
  <c r="O104" i="1" s="1"/>
  <c r="O103" i="1" s="1"/>
  <c r="O102" i="1" s="1"/>
  <c r="O101" i="1" s="1"/>
  <c r="O100" i="1" s="1"/>
  <c r="O99" i="1" s="1"/>
  <c r="O98" i="1" s="1"/>
  <c r="O97" i="1" s="1"/>
  <c r="O96" i="1" s="1"/>
  <c r="O95" i="1" s="1"/>
  <c r="O94" i="1" s="1"/>
  <c r="O93" i="1" s="1"/>
  <c r="O92" i="1" s="1"/>
  <c r="O91" i="1" s="1"/>
  <c r="O90" i="1" s="1"/>
  <c r="O89" i="1" s="1"/>
  <c r="O88" i="1" s="1"/>
  <c r="O87" i="1" s="1"/>
  <c r="O86" i="1" s="1"/>
  <c r="O85" i="1" s="1"/>
  <c r="O84" i="1" s="1"/>
  <c r="O83" i="1" s="1"/>
  <c r="O82" i="1" s="1"/>
  <c r="O81" i="1" s="1"/>
  <c r="O80" i="1" s="1"/>
  <c r="O79" i="1" s="1"/>
  <c r="O78" i="1" s="1"/>
  <c r="O77" i="1" s="1"/>
  <c r="O76" i="1" s="1"/>
  <c r="O75" i="1" s="1"/>
  <c r="O74" i="1" s="1"/>
  <c r="O73" i="1" s="1"/>
  <c r="O72" i="1" s="1"/>
  <c r="O71" i="1" s="1"/>
  <c r="O70" i="1" s="1"/>
  <c r="O69" i="1" s="1"/>
  <c r="O68" i="1" s="1"/>
  <c r="O67" i="1" s="1"/>
  <c r="O66" i="1" s="1"/>
  <c r="O65" i="1" s="1"/>
  <c r="O64" i="1" s="1"/>
  <c r="O63" i="1" s="1"/>
  <c r="O62" i="1" s="1"/>
  <c r="O61" i="1" s="1"/>
  <c r="O60" i="1" s="1"/>
  <c r="O59" i="1" s="1"/>
  <c r="O58" i="1" s="1"/>
  <c r="O57" i="1" s="1"/>
  <c r="O56" i="1" s="1"/>
  <c r="O55" i="1" s="1"/>
  <c r="O54" i="1" s="1"/>
  <c r="O53" i="1" s="1"/>
  <c r="O52" i="1" s="1"/>
  <c r="O51" i="1" s="1"/>
  <c r="O50" i="1" s="1"/>
  <c r="O49" i="1" s="1"/>
  <c r="O48" i="1" s="1"/>
  <c r="O47" i="1" s="1"/>
  <c r="O46" i="1" s="1"/>
  <c r="O45" i="1" s="1"/>
  <c r="O44" i="1" s="1"/>
  <c r="O43" i="1" s="1"/>
  <c r="O42" i="1" s="1"/>
  <c r="O41" i="1" s="1"/>
  <c r="O40" i="1" s="1"/>
  <c r="O39" i="1" s="1"/>
  <c r="O38" i="1" s="1"/>
  <c r="O37" i="1" s="1"/>
  <c r="O36" i="1" s="1"/>
  <c r="O35" i="1" s="1"/>
  <c r="O34" i="1" s="1"/>
  <c r="O33" i="1" s="1"/>
  <c r="O32" i="1" s="1"/>
  <c r="O31" i="1" s="1"/>
  <c r="O30" i="1" s="1"/>
  <c r="O29" i="1" s="1"/>
  <c r="O28" i="1" s="1"/>
  <c r="O27" i="1" s="1"/>
  <c r="O26" i="1" s="1"/>
  <c r="O25" i="1" s="1"/>
  <c r="O24" i="1" s="1"/>
  <c r="O23" i="1" s="1"/>
  <c r="O22" i="1" s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H5" i="1"/>
  <c r="B15" i="2" s="1"/>
  <c r="I5" i="1"/>
  <c r="B16" i="2" s="1"/>
  <c r="K5" i="1"/>
  <c r="I1" i="1"/>
  <c r="H3" i="1"/>
  <c r="B4" i="2" s="1"/>
  <c r="K3" i="1"/>
  <c r="B6" i="2" s="1"/>
  <c r="H1" i="1"/>
  <c r="K1" i="1"/>
  <c r="I3" i="1"/>
  <c r="B5" i="2" s="1"/>
  <c r="U10" i="3" l="1"/>
  <c r="D27" i="2"/>
  <c r="B10" i="2"/>
  <c r="B21" i="2" s="1"/>
  <c r="T11" i="1"/>
  <c r="O3" i="1"/>
  <c r="O7" i="1"/>
  <c r="B13" i="2" s="1"/>
  <c r="J1" i="1"/>
  <c r="B17" i="2" s="1"/>
  <c r="L1" i="1"/>
  <c r="T13" i="1" l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B22" i="2" s="1"/>
  <c r="U11" i="1"/>
  <c r="O5" i="1"/>
  <c r="B12" i="2" s="1"/>
  <c r="B11" i="2"/>
  <c r="U13" i="1" l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B26" i="2"/>
  <c r="U10" i="1" l="1"/>
  <c r="B27" i="2"/>
</calcChain>
</file>

<file path=xl/sharedStrings.xml><?xml version="1.0" encoding="utf-8"?>
<sst xmlns="http://schemas.openxmlformats.org/spreadsheetml/2006/main" count="1006" uniqueCount="113">
  <si>
    <t>Date</t>
  </si>
  <si>
    <t>Open</t>
  </si>
  <si>
    <t>High</t>
  </si>
  <si>
    <t>Low</t>
  </si>
  <si>
    <t>Close</t>
  </si>
  <si>
    <t>Adj Close</t>
  </si>
  <si>
    <t>Volume</t>
  </si>
  <si>
    <t xml:space="preserve"> </t>
  </si>
  <si>
    <t>1M min</t>
  </si>
  <si>
    <t>12M min</t>
  </si>
  <si>
    <t>24M min</t>
  </si>
  <si>
    <t>1M avg</t>
  </si>
  <si>
    <t>12M avg</t>
  </si>
  <si>
    <t>24M avg</t>
  </si>
  <si>
    <t>Sept 2000 - Sept 2002</t>
  </si>
  <si>
    <t>Downturn 2000</t>
  </si>
  <si>
    <t>Downturn 2008</t>
  </si>
  <si>
    <t>Jan 2008 - Feb 2009</t>
  </si>
  <si>
    <t>1M stdev</t>
  </si>
  <si>
    <t>12M stdev</t>
  </si>
  <si>
    <t>24 stdev</t>
  </si>
  <si>
    <t>$100K growth</t>
  </si>
  <si>
    <t>Jun 2000 - Jun 2020</t>
  </si>
  <si>
    <t>12M VAR</t>
  </si>
  <si>
    <t>24M VAR</t>
  </si>
  <si>
    <t>VTSMX</t>
  </si>
  <si>
    <t>VTSAX</t>
  </si>
  <si>
    <t>1M drop</t>
  </si>
  <si>
    <t>1 year drop</t>
  </si>
  <si>
    <t>2 year drop</t>
  </si>
  <si>
    <t>2000 drop 
(24M)</t>
  </si>
  <si>
    <t>2008 drop 
(13M)</t>
  </si>
  <si>
    <t>$100K becomes
 (20 years)</t>
  </si>
  <si>
    <t>GAIN</t>
  </si>
  <si>
    <t>NOTES</t>
  </si>
  <si>
    <t>BASE</t>
  </si>
  <si>
    <t>Not Safe</t>
  </si>
  <si>
    <t xml:space="preserve">MIN - 20 year </t>
  </si>
  <si>
    <t>VWITX</t>
  </si>
  <si>
    <t>VWIUX</t>
  </si>
  <si>
    <t>SAFE</t>
  </si>
  <si>
    <t>VBMFX</t>
  </si>
  <si>
    <t>VBTLX</t>
  </si>
  <si>
    <t>BND</t>
  </si>
  <si>
    <t>TAX</t>
  </si>
  <si>
    <t>VWAHX</t>
  </si>
  <si>
    <t>VWALX</t>
  </si>
  <si>
    <t>investor</t>
  </si>
  <si>
    <t>admiral</t>
  </si>
  <si>
    <t>old</t>
  </si>
  <si>
    <t>investor &amp; admiral</t>
  </si>
  <si>
    <t>ETF</t>
  </si>
  <si>
    <t>TGMNX</t>
  </si>
  <si>
    <t>TPINX</t>
  </si>
  <si>
    <t>VWINX</t>
  </si>
  <si>
    <t>VWIAX</t>
  </si>
  <si>
    <t>VFIIX</t>
  </si>
  <si>
    <t>VFIJX</t>
  </si>
  <si>
    <t>TAX &amp; 
EXPENSES</t>
  </si>
  <si>
    <t>GNMA Fund Admiral Shares</t>
  </si>
  <si>
    <t>Returns before taxes</t>
  </si>
  <si>
    <t>Returns after taxes on distributions</t>
  </si>
  <si>
    <t>Returns after taxes on distributions and sales of fund shares</t>
  </si>
  <si>
    <t>1-yr</t>
  </si>
  <si>
    <t>3-yr</t>
  </si>
  <si>
    <t>5-yr</t>
  </si>
  <si>
    <t>10-yr</t>
  </si>
  <si>
    <t>Since inception</t>
  </si>
  <si>
    <t>—</t>
  </si>
  <si>
    <t>1 YR AVG over 20 yrs</t>
  </si>
  <si>
    <t xml:space="preserve">        </t>
  </si>
  <si>
    <t>lost --&gt;</t>
  </si>
  <si>
    <t>Before tax avg 1 year gain ** BT **</t>
  </si>
  <si>
    <t xml:space="preserve">After tax 1 year gain ** AT ** </t>
  </si>
  <si>
    <t>Total Stock Mkt Idx Adm</t>
  </si>
  <si>
    <t>Inter-Term Tax-Exempt Inv</t>
  </si>
  <si>
    <t>Total Bond Mkt Index Inv</t>
  </si>
  <si>
    <t>High-Yield Tax-Exempt Inv</t>
  </si>
  <si>
    <t>1 Year</t>
  </si>
  <si>
    <t>3 Year</t>
  </si>
  <si>
    <t>5 Year</t>
  </si>
  <si>
    <t>10 Year</t>
  </si>
  <si>
    <t>Since Inception</t>
  </si>
  <si>
    <t>TCW Total Return Bond Fund Class N</t>
  </si>
  <si>
    <t>Returns after taxes on distributions and sale of fund shares</t>
  </si>
  <si>
    <t>Templeton Global Bond Fund Class A</t>
  </si>
  <si>
    <t>ALL losses had to use 10 year!</t>
  </si>
  <si>
    <t>Wellesley Income Fund Inv</t>
  </si>
  <si>
    <t>20 years at ** AT ** After Taxes &amp; Sale of shares - SIMPLE</t>
  </si>
  <si>
    <t xml:space="preserve">20 years at ** AT ** After Taxes &amp; Sale of shares - COMPLEX </t>
  </si>
  <si>
    <t>Number of negative return years in 20 years</t>
  </si>
  <si>
    <t>20 years at ** BT ** Before Taxes - SIMPLE</t>
  </si>
  <si>
    <t>checked</t>
  </si>
  <si>
    <t>20 years at ** BT ** Before Taxes - COMPLEX</t>
  </si>
  <si>
    <t>DB#31 Winner after tax</t>
  </si>
  <si>
    <t>Reduce gains by for TAXES</t>
  </si>
  <si>
    <t>I have used for 'bond' portion of portfolio. Inverse correlation to US market.</t>
  </si>
  <si>
    <t>Beats DB#31 VWITX for 20 yr</t>
  </si>
  <si>
    <t>I have used repeatedly for steady returns &amp; again covering 'bond' portion of portfolio in Before &amp; After Tax accounts</t>
  </si>
  <si>
    <t>Looks like winner, but in BT account, note negative recent returns - 1yr (-6.3%), 5yr (~0),</t>
  </si>
  <si>
    <t>Vangaurd Total Market</t>
  </si>
  <si>
    <t>Vanguard Intermediate-Term Tax-Exempt</t>
  </si>
  <si>
    <t xml:space="preserve"> Vanguard Total Bond Market Index</t>
  </si>
  <si>
    <t>Vanguard High-Yield Tax-Exempt</t>
  </si>
  <si>
    <t>Vanguard Wellesley Income</t>
  </si>
  <si>
    <t>Vanguard GNMA</t>
  </si>
  <si>
    <t>TCW Total Return</t>
  </si>
  <si>
    <t>Templeton Global Bond</t>
  </si>
  <si>
    <t>Nothing here</t>
  </si>
  <si>
    <t>note: 10 year, very poor recent returns</t>
  </si>
  <si>
    <t>WINNER Before TAX (BT)  --&gt;</t>
  </si>
  <si>
    <t>WINNER After TAX (AT)  --&gt;</t>
  </si>
  <si>
    <t>MIN account value
(20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</si>
</sst>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0000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6"/>
      <color theme="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3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64" fontId="0" fillId="0" borderId="10" xfId="2" applyNumberFormat="1" applyFon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164" fontId="0" fillId="33" borderId="10" xfId="0" applyNumberFormat="1" applyFill="1" applyBorder="1" applyAlignment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1" xfId="0" applyFill="1" applyBorder="1" applyAlignment="1">
      <alignment vertical="center"/>
    </xf>
    <xf numFmtId="164" fontId="0" fillId="33" borderId="12" xfId="2" applyNumberFormat="1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33" borderId="0" xfId="2" applyNumberFormat="1" applyFont="1" applyFill="1" applyBorder="1" applyAlignment="1">
      <alignment horizontal="right" vertical="center"/>
    </xf>
    <xf numFmtId="164" fontId="0" fillId="0" borderId="0" xfId="2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164" fontId="0" fillId="33" borderId="14" xfId="2" applyNumberFormat="1" applyFont="1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165" fontId="0" fillId="33" borderId="12" xfId="0" applyNumberFormat="1" applyFill="1" applyBorder="1" applyAlignment="1">
      <alignment vertical="center"/>
    </xf>
    <xf numFmtId="165" fontId="0" fillId="33" borderId="12" xfId="1" applyNumberFormat="1" applyFont="1" applyFill="1" applyBorder="1" applyAlignment="1">
      <alignment vertical="center"/>
    </xf>
    <xf numFmtId="9" fontId="0" fillId="33" borderId="12" xfId="2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0" xfId="2" applyNumberFormat="1" applyFont="1" applyFill="1" applyAlignment="1">
      <alignment vertical="center"/>
    </xf>
    <xf numFmtId="10" fontId="0" fillId="0" borderId="10" xfId="0" applyNumberFormat="1" applyFill="1" applyBorder="1" applyAlignment="1">
      <alignment vertical="center"/>
    </xf>
    <xf numFmtId="10" fontId="0" fillId="0" borderId="10" xfId="0" applyNumberFormat="1" applyBorder="1" applyAlignment="1">
      <alignment vertical="center"/>
    </xf>
    <xf numFmtId="9" fontId="0" fillId="0" borderId="0" xfId="2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9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 vertical="center"/>
    </xf>
    <xf numFmtId="165" fontId="0" fillId="33" borderId="10" xfId="0" applyNumberFormat="1" applyFill="1" applyBorder="1" applyAlignment="1">
      <alignment vertical="center"/>
    </xf>
    <xf numFmtId="164" fontId="0" fillId="0" borderId="0" xfId="2" applyNumberFormat="1" applyFont="1" applyAlignment="1">
      <alignment horizontal="right" vertical="center"/>
    </xf>
    <xf numFmtId="9" fontId="0" fillId="0" borderId="0" xfId="2" applyNumberFormat="1" applyFont="1" applyAlignment="1">
      <alignment horizontal="right"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9" fontId="0" fillId="34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165" fontId="0" fillId="33" borderId="0" xfId="1" applyNumberFormat="1" applyFont="1" applyFill="1" applyAlignment="1">
      <alignment vertical="center"/>
    </xf>
    <xf numFmtId="6" fontId="0" fillId="0" borderId="0" xfId="0" applyNumberFormat="1" applyAlignment="1">
      <alignment vertical="center"/>
    </xf>
    <xf numFmtId="165" fontId="0" fillId="0" borderId="0" xfId="1" applyNumberFormat="1" applyFont="1" applyAlignment="1">
      <alignment horizontal="right" vertical="center"/>
    </xf>
    <xf numFmtId="6" fontId="0" fillId="34" borderId="0" xfId="0" applyNumberFormat="1" applyFill="1" applyAlignment="1">
      <alignment vertical="center"/>
    </xf>
    <xf numFmtId="0" fontId="0" fillId="34" borderId="0" xfId="0" applyFill="1" applyAlignment="1">
      <alignment vertical="center"/>
    </xf>
    <xf numFmtId="165" fontId="0" fillId="34" borderId="0" xfId="0" applyNumberFormat="1" applyFill="1" applyAlignment="1">
      <alignment vertical="center"/>
    </xf>
    <xf numFmtId="10" fontId="0" fillId="0" borderId="0" xfId="2" applyNumberFormat="1" applyFont="1" applyAlignment="1">
      <alignment vertical="center"/>
    </xf>
    <xf numFmtId="1" fontId="22" fillId="0" borderId="0" xfId="1" applyNumberFormat="1" applyFont="1" applyAlignment="1">
      <alignment horizontal="center" vertical="center"/>
    </xf>
    <xf numFmtId="6" fontId="0" fillId="33" borderId="0" xfId="0" applyNumberFormat="1" applyFill="1" applyAlignment="1">
      <alignment vertical="center"/>
    </xf>
    <xf numFmtId="0" fontId="0" fillId="33" borderId="0" xfId="0" applyFill="1" applyAlignment="1">
      <alignment vertical="center"/>
    </xf>
    <xf numFmtId="165" fontId="0" fillId="33" borderId="0" xfId="0" applyNumberFormat="1" applyFill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2" xfId="2" applyFont="1" applyBorder="1" applyAlignment="1">
      <alignment horizontal="right" vertical="center"/>
    </xf>
    <xf numFmtId="9" fontId="0" fillId="0" borderId="12" xfId="2" applyFont="1" applyBorder="1" applyAlignment="1">
      <alignment vertical="center"/>
    </xf>
    <xf numFmtId="164" fontId="0" fillId="0" borderId="12" xfId="2" applyNumberFormat="1" applyFont="1" applyBorder="1" applyAlignment="1">
      <alignment horizontal="right" vertical="center"/>
    </xf>
    <xf numFmtId="165" fontId="0" fillId="0" borderId="12" xfId="1" applyNumberFormat="1" applyFont="1" applyBorder="1" applyAlignment="1">
      <alignment horizontal="center" vertical="center"/>
    </xf>
    <xf numFmtId="9" fontId="0" fillId="0" borderId="12" xfId="0" applyNumberFormat="1" applyBorder="1" applyAlignment="1">
      <alignment horizontal="right" vertical="center"/>
    </xf>
    <xf numFmtId="9" fontId="0" fillId="0" borderId="12" xfId="2" applyNumberFormat="1" applyFon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9" fontId="0" fillId="0" borderId="12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5" fontId="0" fillId="0" borderId="12" xfId="1" applyNumberFormat="1" applyFon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" fontId="22" fillId="0" borderId="11" xfId="1" applyNumberFormat="1" applyFont="1" applyBorder="1" applyAlignment="1">
      <alignment horizontal="center" vertical="center"/>
    </xf>
    <xf numFmtId="9" fontId="0" fillId="33" borderId="12" xfId="2" applyFont="1" applyFill="1" applyBorder="1" applyAlignment="1">
      <alignment horizontal="right" vertical="center"/>
    </xf>
    <xf numFmtId="164" fontId="0" fillId="33" borderId="12" xfId="2" applyNumberFormat="1" applyFont="1" applyFill="1" applyBorder="1" applyAlignment="1">
      <alignment vertical="center"/>
    </xf>
    <xf numFmtId="9" fontId="0" fillId="33" borderId="12" xfId="2" applyNumberFormat="1" applyFont="1" applyFill="1" applyBorder="1" applyAlignment="1">
      <alignment horizontal="right" vertical="center"/>
    </xf>
    <xf numFmtId="10" fontId="0" fillId="33" borderId="12" xfId="0" applyNumberFormat="1" applyFill="1" applyBorder="1" applyAlignment="1">
      <alignment horizontal="right" vertical="center"/>
    </xf>
    <xf numFmtId="9" fontId="0" fillId="33" borderId="12" xfId="0" applyNumberFormat="1" applyFill="1" applyBorder="1" applyAlignment="1">
      <alignment vertical="center"/>
    </xf>
    <xf numFmtId="0" fontId="0" fillId="0" borderId="12" xfId="0" applyBorder="1" applyAlignment="1">
      <alignment vertical="center"/>
    </xf>
    <xf numFmtId="164" fontId="0" fillId="33" borderId="12" xfId="0" applyNumberFormat="1" applyFill="1" applyBorder="1" applyAlignment="1">
      <alignment horizontal="right" vertical="center"/>
    </xf>
    <xf numFmtId="165" fontId="0" fillId="33" borderId="12" xfId="1" applyNumberFormat="1" applyFont="1" applyFill="1" applyBorder="1" applyAlignment="1">
      <alignment horizontal="right" vertical="center"/>
    </xf>
    <xf numFmtId="165" fontId="1" fillId="0" borderId="12" xfId="1" applyNumberFormat="1" applyFont="1" applyBorder="1" applyAlignment="1">
      <alignment horizontal="center" vertical="center"/>
    </xf>
    <xf numFmtId="9" fontId="0" fillId="0" borderId="12" xfId="0" applyNumberFormat="1" applyFont="1" applyBorder="1" applyAlignment="1">
      <alignment horizontal="right" vertical="center"/>
    </xf>
    <xf numFmtId="165" fontId="0" fillId="33" borderId="12" xfId="1" applyNumberFormat="1" applyFont="1" applyFill="1" applyBorder="1" applyAlignment="1">
      <alignment horizontal="center" vertical="center"/>
    </xf>
    <xf numFmtId="164" fontId="18" fillId="33" borderId="12" xfId="2" applyNumberFormat="1" applyFont="1" applyFill="1" applyBorder="1" applyAlignment="1">
      <alignment horizontal="right" vertical="center"/>
    </xf>
    <xf numFmtId="165" fontId="18" fillId="33" borderId="12" xfId="1" applyNumberFormat="1" applyFont="1" applyFill="1" applyBorder="1" applyAlignment="1">
      <alignment horizontal="center" vertical="center"/>
    </xf>
    <xf numFmtId="9" fontId="18" fillId="33" borderId="12" xfId="0" applyNumberFormat="1" applyFont="1" applyFill="1" applyBorder="1" applyAlignment="1">
      <alignment horizontal="right" vertical="center"/>
    </xf>
    <xf numFmtId="165" fontId="0" fillId="0" borderId="12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164" fontId="0" fillId="33" borderId="12" xfId="2" applyNumberFormat="1" applyFont="1" applyFill="1" applyBorder="1" applyAlignment="1">
      <alignment horizontal="right" vertical="center"/>
    </xf>
    <xf numFmtId="9" fontId="18" fillId="0" borderId="12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165" fontId="18" fillId="0" borderId="12" xfId="1" applyNumberFormat="1" applyFont="1" applyBorder="1" applyAlignment="1">
      <alignment horizontal="center" vertical="center"/>
    </xf>
    <xf numFmtId="9" fontId="18" fillId="0" borderId="12" xfId="0" applyNumberFormat="1" applyFont="1" applyBorder="1" applyAlignment="1">
      <alignment horizontal="right" vertical="center"/>
    </xf>
    <xf numFmtId="165" fontId="0" fillId="0" borderId="12" xfId="1" applyNumberFormat="1" applyFont="1" applyFill="1" applyBorder="1" applyAlignment="1">
      <alignment horizontal="center" vertical="center"/>
    </xf>
    <xf numFmtId="1" fontId="22" fillId="33" borderId="11" xfId="1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33" borderId="0" xfId="2" applyFont="1" applyFill="1" applyAlignment="1">
      <alignment horizontal="center" vertical="center"/>
    </xf>
    <xf numFmtId="9" fontId="0" fillId="35" borderId="0" xfId="2" applyFont="1" applyFill="1" applyAlignment="1">
      <alignment horizontal="center" vertical="center"/>
    </xf>
    <xf numFmtId="1" fontId="0" fillId="33" borderId="0" xfId="1" applyNumberFormat="1" applyFont="1" applyFill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33" borderId="19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vertical="center"/>
    </xf>
    <xf numFmtId="9" fontId="0" fillId="0" borderId="22" xfId="2" applyFont="1" applyBorder="1" applyAlignment="1">
      <alignment horizontal="center" vertical="center"/>
    </xf>
    <xf numFmtId="9" fontId="0" fillId="33" borderId="22" xfId="2" applyFont="1" applyFill="1" applyBorder="1" applyAlignment="1">
      <alignment horizontal="center" vertical="center"/>
    </xf>
    <xf numFmtId="9" fontId="0" fillId="36" borderId="22" xfId="2" applyFont="1" applyFill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165" fontId="0" fillId="33" borderId="22" xfId="1" applyNumberFormat="1" applyFont="1" applyFill="1" applyBorder="1" applyAlignment="1">
      <alignment horizontal="center" vertical="center"/>
    </xf>
    <xf numFmtId="1" fontId="0" fillId="33" borderId="22" xfId="1" applyNumberFormat="1" applyFont="1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9" fontId="0" fillId="0" borderId="19" xfId="2" applyFont="1" applyBorder="1" applyAlignment="1">
      <alignment horizontal="center" vertical="center"/>
    </xf>
    <xf numFmtId="9" fontId="0" fillId="33" borderId="19" xfId="2" applyFont="1" applyFill="1" applyBorder="1" applyAlignment="1">
      <alignment horizontal="center" vertical="center"/>
    </xf>
    <xf numFmtId="9" fontId="0" fillId="36" borderId="19" xfId="2" applyFont="1" applyFill="1" applyBorder="1" applyAlignment="1">
      <alignment horizontal="center" vertical="center"/>
    </xf>
    <xf numFmtId="9" fontId="0" fillId="35" borderId="19" xfId="2" applyFont="1" applyFill="1" applyBorder="1" applyAlignment="1">
      <alignment horizontal="center" vertical="center"/>
    </xf>
    <xf numFmtId="9" fontId="21" fillId="33" borderId="22" xfId="2" applyFont="1" applyFill="1" applyBorder="1" applyAlignment="1">
      <alignment horizontal="center" vertical="center"/>
    </xf>
    <xf numFmtId="9" fontId="21" fillId="35" borderId="22" xfId="2" applyFont="1" applyFill="1" applyBorder="1" applyAlignment="1">
      <alignment horizontal="center" vertical="center"/>
    </xf>
    <xf numFmtId="9" fontId="21" fillId="35" borderId="19" xfId="2" applyFont="1" applyFill="1" applyBorder="1" applyAlignment="1">
      <alignment horizontal="center" vertical="center"/>
    </xf>
    <xf numFmtId="0" fontId="0" fillId="36" borderId="18" xfId="0" applyFill="1" applyBorder="1" applyAlignment="1">
      <alignment vertical="center"/>
    </xf>
    <xf numFmtId="0" fontId="0" fillId="36" borderId="0" xfId="0" applyFill="1" applyBorder="1" applyAlignment="1">
      <alignment vertical="center" wrapText="1"/>
    </xf>
    <xf numFmtId="0" fontId="0" fillId="36" borderId="0" xfId="0" applyFill="1" applyBorder="1" applyAlignment="1">
      <alignment vertical="center"/>
    </xf>
    <xf numFmtId="9" fontId="0" fillId="36" borderId="0" xfId="0" applyNumberFormat="1" applyFill="1" applyBorder="1" applyAlignment="1">
      <alignment vertical="center"/>
    </xf>
    <xf numFmtId="165" fontId="0" fillId="35" borderId="19" xfId="1" applyNumberFormat="1" applyFont="1" applyFill="1" applyBorder="1" applyAlignment="1">
      <alignment horizontal="center" vertical="center"/>
    </xf>
    <xf numFmtId="0" fontId="21" fillId="36" borderId="0" xfId="0" applyFont="1" applyFill="1" applyBorder="1" applyAlignment="1">
      <alignment vertical="center"/>
    </xf>
    <xf numFmtId="1" fontId="0" fillId="35" borderId="19" xfId="2" applyNumberFormat="1" applyFont="1" applyFill="1" applyBorder="1" applyAlignment="1">
      <alignment horizontal="center" vertical="center"/>
    </xf>
    <xf numFmtId="0" fontId="0" fillId="36" borderId="16" xfId="0" applyFill="1" applyBorder="1" applyAlignment="1">
      <alignment vertical="center"/>
    </xf>
    <xf numFmtId="1" fontId="22" fillId="37" borderId="24" xfId="2" applyNumberFormat="1" applyFont="1" applyFill="1" applyBorder="1" applyAlignment="1">
      <alignment horizontal="center" vertical="center"/>
    </xf>
    <xf numFmtId="0" fontId="24" fillId="37" borderId="22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36" borderId="25" xfId="0" applyFill="1" applyBorder="1" applyAlignment="1">
      <alignment horizontal="center" vertical="center"/>
    </xf>
    <xf numFmtId="0" fontId="0" fillId="36" borderId="26" xfId="0" applyFill="1" applyBorder="1" applyAlignment="1">
      <alignment vertical="center"/>
    </xf>
    <xf numFmtId="0" fontId="0" fillId="36" borderId="26" xfId="0" applyFill="1" applyBorder="1" applyAlignment="1">
      <alignment horizontal="center" vertical="center"/>
    </xf>
    <xf numFmtId="0" fontId="0" fillId="36" borderId="27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37" borderId="29" xfId="0" applyFont="1" applyFill="1" applyBorder="1" applyAlignment="1">
      <alignment horizontal="center" vertical="center" wrapText="1"/>
    </xf>
    <xf numFmtId="0" fontId="0" fillId="36" borderId="29" xfId="0" applyFill="1" applyBorder="1" applyAlignment="1">
      <alignment horizontal="center" vertical="center"/>
    </xf>
    <xf numFmtId="9" fontId="0" fillId="0" borderId="29" xfId="2" applyFont="1" applyBorder="1" applyAlignment="1">
      <alignment horizontal="center" vertical="center"/>
    </xf>
    <xf numFmtId="9" fontId="0" fillId="35" borderId="29" xfId="2" applyFont="1" applyFill="1" applyBorder="1" applyAlignment="1">
      <alignment horizontal="center" vertical="center"/>
    </xf>
    <xf numFmtId="9" fontId="0" fillId="36" borderId="29" xfId="2" applyFont="1" applyFill="1" applyBorder="1" applyAlignment="1">
      <alignment horizontal="center" vertical="center"/>
    </xf>
    <xf numFmtId="9" fontId="0" fillId="33" borderId="29" xfId="2" applyFont="1" applyFill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165" fontId="0" fillId="33" borderId="29" xfId="1" applyNumberFormat="1" applyFont="1" applyFill="1" applyBorder="1" applyAlignment="1">
      <alignment horizontal="center" vertical="center"/>
    </xf>
    <xf numFmtId="1" fontId="22" fillId="37" borderId="30" xfId="2" applyNumberFormat="1" applyFont="1" applyFill="1" applyBorder="1" applyAlignment="1">
      <alignment horizontal="center" vertical="center"/>
    </xf>
    <xf numFmtId="0" fontId="0" fillId="36" borderId="20" xfId="0" applyFill="1" applyBorder="1" applyAlignment="1">
      <alignment horizontal="center" vertical="center"/>
    </xf>
    <xf numFmtId="0" fontId="0" fillId="36" borderId="23" xfId="0" applyFill="1" applyBorder="1" applyAlignment="1">
      <alignment horizontal="center" vertical="center"/>
    </xf>
    <xf numFmtId="0" fontId="0" fillId="36" borderId="31" xfId="0" applyFill="1" applyBorder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6" borderId="14" xfId="0" applyFill="1" applyBorder="1" applyAlignment="1">
      <alignment vertical="center"/>
    </xf>
    <xf numFmtId="0" fontId="0" fillId="36" borderId="15" xfId="0" applyFill="1" applyBorder="1" applyAlignment="1">
      <alignment vertical="center"/>
    </xf>
    <xf numFmtId="0" fontId="0" fillId="38" borderId="14" xfId="0" applyFill="1" applyBorder="1" applyAlignment="1">
      <alignment vertical="center"/>
    </xf>
    <xf numFmtId="0" fontId="0" fillId="38" borderId="17" xfId="0" applyFill="1" applyBorder="1" applyAlignment="1">
      <alignment horizontal="center" vertical="center"/>
    </xf>
    <xf numFmtId="0" fontId="0" fillId="38" borderId="19" xfId="0" applyFill="1" applyBorder="1" applyAlignment="1">
      <alignment horizontal="center" vertical="center"/>
    </xf>
    <xf numFmtId="0" fontId="24" fillId="38" borderId="19" xfId="0" applyFont="1" applyFill="1" applyBorder="1" applyAlignment="1">
      <alignment horizontal="center" vertical="center" wrapText="1"/>
    </xf>
    <xf numFmtId="0" fontId="0" fillId="38" borderId="21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24" fillId="38" borderId="22" xfId="0" applyFont="1" applyFill="1" applyBorder="1" applyAlignment="1">
      <alignment horizontal="center" vertical="center" wrapText="1"/>
    </xf>
    <xf numFmtId="0" fontId="0" fillId="38" borderId="28" xfId="0" applyFill="1" applyBorder="1" applyAlignment="1">
      <alignment horizontal="center" vertical="center"/>
    </xf>
    <xf numFmtId="0" fontId="0" fillId="38" borderId="29" xfId="0" applyFill="1" applyBorder="1" applyAlignment="1">
      <alignment horizontal="center" vertical="center"/>
    </xf>
    <xf numFmtId="9" fontId="0" fillId="38" borderId="22" xfId="2" applyFont="1" applyFill="1" applyBorder="1" applyAlignment="1">
      <alignment horizontal="center" vertical="center"/>
    </xf>
    <xf numFmtId="9" fontId="0" fillId="38" borderId="19" xfId="2" applyFont="1" applyFill="1" applyBorder="1" applyAlignment="1">
      <alignment horizontal="center" vertical="center"/>
    </xf>
    <xf numFmtId="9" fontId="0" fillId="38" borderId="29" xfId="2" applyFont="1" applyFill="1" applyBorder="1" applyAlignment="1">
      <alignment horizontal="center" vertical="center"/>
    </xf>
    <xf numFmtId="165" fontId="0" fillId="38" borderId="22" xfId="1" applyNumberFormat="1" applyFont="1" applyFill="1" applyBorder="1" applyAlignment="1">
      <alignment horizontal="center" vertical="center"/>
    </xf>
    <xf numFmtId="165" fontId="0" fillId="38" borderId="19" xfId="1" applyNumberFormat="1" applyFont="1" applyFill="1" applyBorder="1" applyAlignment="1">
      <alignment horizontal="center" vertical="center"/>
    </xf>
    <xf numFmtId="1" fontId="0" fillId="38" borderId="22" xfId="2" applyNumberFormat="1" applyFont="1" applyFill="1" applyBorder="1" applyAlignment="1">
      <alignment horizontal="center" vertical="center"/>
    </xf>
    <xf numFmtId="1" fontId="22" fillId="38" borderId="19" xfId="2" applyNumberFormat="1" applyFont="1" applyFill="1" applyBorder="1" applyAlignment="1">
      <alignment horizontal="center" vertical="center"/>
    </xf>
    <xf numFmtId="1" fontId="0" fillId="38" borderId="22" xfId="1" applyNumberFormat="1" applyFont="1" applyFill="1" applyBorder="1" applyAlignment="1">
      <alignment horizontal="center" vertical="center"/>
    </xf>
    <xf numFmtId="9" fontId="21" fillId="38" borderId="22" xfId="2" applyFont="1" applyFill="1" applyBorder="1" applyAlignment="1">
      <alignment horizontal="center" vertical="center"/>
    </xf>
    <xf numFmtId="1" fontId="0" fillId="38" borderId="19" xfId="2" applyNumberFormat="1" applyFont="1" applyFill="1" applyBorder="1" applyAlignment="1">
      <alignment horizontal="center" vertical="center"/>
    </xf>
    <xf numFmtId="1" fontId="0" fillId="38" borderId="19" xfId="1" applyNumberFormat="1" applyFont="1" applyFill="1" applyBorder="1" applyAlignment="1">
      <alignment horizontal="center" vertical="center"/>
    </xf>
    <xf numFmtId="9" fontId="21" fillId="38" borderId="29" xfId="2" applyFont="1" applyFill="1" applyBorder="1" applyAlignment="1">
      <alignment horizontal="center" vertical="center"/>
    </xf>
    <xf numFmtId="1" fontId="0" fillId="38" borderId="29" xfId="1" applyNumberFormat="1" applyFont="1" applyFill="1" applyBorder="1" applyAlignment="1">
      <alignment horizontal="center" vertical="center"/>
    </xf>
    <xf numFmtId="0" fontId="25" fillId="38" borderId="14" xfId="0" applyFont="1" applyFill="1" applyBorder="1" applyAlignment="1">
      <alignment horizontal="right" vertical="center"/>
    </xf>
    <xf numFmtId="0" fontId="23" fillId="38" borderId="20" xfId="0" applyFont="1" applyFill="1" applyBorder="1" applyAlignment="1">
      <alignment horizontal="center" vertical="center"/>
    </xf>
    <xf numFmtId="0" fontId="23" fillId="38" borderId="23" xfId="0" applyFont="1" applyFill="1" applyBorder="1" applyAlignment="1">
      <alignment horizontal="center" vertical="center" wrapText="1"/>
    </xf>
    <xf numFmtId="0" fontId="23" fillId="38" borderId="20" xfId="0" applyFont="1" applyFill="1" applyBorder="1" applyAlignment="1">
      <alignment horizontal="center" vertical="center" wrapText="1"/>
    </xf>
    <xf numFmtId="0" fontId="23" fillId="38" borderId="31" xfId="0" applyFont="1" applyFill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zoomScale="70" zoomScaleNormal="70" workbookViewId="0">
      <selection activeCell="M8" sqref="M8"/>
    </sheetView>
  </sheetViews>
  <sheetFormatPr defaultRowHeight="15" x14ac:dyDescent="0.25"/>
  <cols>
    <col min="1" max="1" width="60.140625" style="5" bestFit="1" customWidth="1"/>
    <col min="2" max="2" width="15.28515625" style="5" customWidth="1"/>
    <col min="3" max="3" width="6.140625" style="5" customWidth="1"/>
    <col min="4" max="10" width="15.5703125" style="2" customWidth="1"/>
    <col min="11" max="16384" width="9.140625" style="2"/>
  </cols>
  <sheetData>
    <row r="1" spans="1:10" x14ac:dyDescent="0.25">
      <c r="B1" s="62" t="s">
        <v>26</v>
      </c>
      <c r="D1" s="62" t="s">
        <v>38</v>
      </c>
      <c r="E1" s="62" t="str">
        <f>VBMFX!A1</f>
        <v>VBMFX</v>
      </c>
      <c r="F1" s="62" t="str">
        <f>VWAHX!A1</f>
        <v>VWAHX</v>
      </c>
      <c r="G1" s="62" t="str">
        <f>TGMNX!A1</f>
        <v>TGMNX</v>
      </c>
      <c r="H1" s="62" t="str">
        <f>TPINX!A1</f>
        <v>TPINX</v>
      </c>
      <c r="I1" s="62" t="str">
        <f>VWINX!A1</f>
        <v>VWINX</v>
      </c>
      <c r="J1" s="62" t="str">
        <f>VFIIX!A1</f>
        <v>VFIIX</v>
      </c>
    </row>
    <row r="2" spans="1:10" x14ac:dyDescent="0.25">
      <c r="B2" s="63" t="s">
        <v>25</v>
      </c>
      <c r="D2" s="63" t="s">
        <v>39</v>
      </c>
      <c r="E2" s="63" t="str">
        <f>VBMFX!A2</f>
        <v>VBTLX</v>
      </c>
      <c r="F2" s="63" t="str">
        <f>VWAHX!A2</f>
        <v>VWALX</v>
      </c>
      <c r="G2" s="81"/>
      <c r="H2" s="81"/>
      <c r="I2" s="63" t="str">
        <f>VWINX!A2</f>
        <v>VWIAX</v>
      </c>
      <c r="J2" s="63" t="str">
        <f>VFIIX!A2</f>
        <v>VFIJX</v>
      </c>
    </row>
    <row r="3" spans="1:10" ht="62.25" customHeight="1" x14ac:dyDescent="0.25">
      <c r="B3" s="107" t="s">
        <v>100</v>
      </c>
      <c r="D3" s="107" t="s">
        <v>101</v>
      </c>
      <c r="E3" s="107" t="s">
        <v>102</v>
      </c>
      <c r="F3" s="107" t="s">
        <v>103</v>
      </c>
      <c r="G3" s="107" t="s">
        <v>106</v>
      </c>
      <c r="H3" s="107" t="s">
        <v>107</v>
      </c>
      <c r="I3" s="107" t="s">
        <v>104</v>
      </c>
      <c r="J3" s="107" t="s">
        <v>105</v>
      </c>
    </row>
    <row r="4" spans="1:10" ht="37.5" customHeight="1" x14ac:dyDescent="0.25">
      <c r="A4" s="5" t="s">
        <v>27</v>
      </c>
      <c r="B4" s="64">
        <f>VTSAX!H3</f>
        <v>-0.17243653753105587</v>
      </c>
      <c r="C4" s="34"/>
      <c r="D4" s="76">
        <f>VWITX!H3</f>
        <v>-4.0671421070251811E-2</v>
      </c>
      <c r="E4" s="76">
        <f>VBMFX!H3</f>
        <v>-3.2834986096825981E-2</v>
      </c>
      <c r="F4" s="64">
        <f>VWAHX!H3</f>
        <v>-6.2086082667319631E-2</v>
      </c>
      <c r="G4" s="76">
        <f>TGMNX!H3</f>
        <v>-3.1662787951667069E-2</v>
      </c>
      <c r="H4" s="64">
        <f>TPINX!H3</f>
        <v>-7.972657940750387E-2</v>
      </c>
      <c r="I4" s="64">
        <f>VWINX!H3</f>
        <v>-7.0396408056961582E-2</v>
      </c>
      <c r="J4" s="76">
        <f>VFIIX!H3</f>
        <v>-3.0770555144766697E-2</v>
      </c>
    </row>
    <row r="5" spans="1:10" ht="37.5" customHeight="1" x14ac:dyDescent="0.25">
      <c r="A5" s="5" t="s">
        <v>28</v>
      </c>
      <c r="B5" s="65">
        <f>VTSAX!I3</f>
        <v>-0.4258831576522718</v>
      </c>
      <c r="C5" s="10"/>
      <c r="D5" s="65">
        <f>VWITX!I3</f>
        <v>-3.5051102510401298E-2</v>
      </c>
      <c r="E5" s="28">
        <f>VBMFX!I3</f>
        <v>-2.8730531532588175E-2</v>
      </c>
      <c r="F5" s="65">
        <f>VWAHX!I3</f>
        <v>-0.11615423648833875</v>
      </c>
      <c r="G5" s="28">
        <f>TGMNX!I3</f>
        <v>-2.1711120544745201E-2</v>
      </c>
      <c r="H5" s="65">
        <f>TPINX!I3</f>
        <v>-8.5048482241740539E-2</v>
      </c>
      <c r="I5" s="65">
        <f>VWINX!I3</f>
        <v>-0.16401790543584135</v>
      </c>
      <c r="J5" s="65">
        <f>VFIIX!I3</f>
        <v>-3.6478860518035554E-2</v>
      </c>
    </row>
    <row r="6" spans="1:10" ht="37.5" customHeight="1" x14ac:dyDescent="0.25">
      <c r="A6" s="5" t="s">
        <v>29</v>
      </c>
      <c r="B6" s="65">
        <f>VTSAX!K3</f>
        <v>-0.45940095249634749</v>
      </c>
      <c r="C6" s="10"/>
      <c r="D6" s="77">
        <f>VWITX!K3</f>
        <v>3.9725269549857308E-3</v>
      </c>
      <c r="E6" s="65">
        <f>VBMFX!K3</f>
        <v>-1.8021982524487605E-2</v>
      </c>
      <c r="F6" s="65">
        <f>VWAHX!K3</f>
        <v>-8.9535340606397062E-2</v>
      </c>
      <c r="G6" s="28">
        <f>TGMNX!K3</f>
        <v>-1.4356111471937974E-2</v>
      </c>
      <c r="H6" s="65">
        <f>TPINX!K3</f>
        <v>-7.9630430546606651E-2</v>
      </c>
      <c r="I6" s="65">
        <f>VWINX!K3</f>
        <v>-0.15313737832211363</v>
      </c>
      <c r="J6" s="28">
        <f>VFIIX!K3</f>
        <v>-7.8606886579145191E-3</v>
      </c>
    </row>
    <row r="7" spans="1:10" ht="37.5" customHeight="1" x14ac:dyDescent="0.25">
      <c r="A7" s="35" t="s">
        <v>30</v>
      </c>
      <c r="B7" s="64">
        <f>VTSAX!M3</f>
        <v>-0.41448616379119696</v>
      </c>
      <c r="C7" s="34"/>
      <c r="D7" s="64">
        <f>VWITX!M3</f>
        <v>0.17362806839183792</v>
      </c>
      <c r="E7" s="76">
        <f>VBMFX!M3</f>
        <v>0.20545983691974304</v>
      </c>
      <c r="F7" s="64">
        <f>VWAHX!M3</f>
        <v>0.17786492679582869</v>
      </c>
      <c r="G7" s="76">
        <f>TGMNX!M3</f>
        <v>0.26112515189485497</v>
      </c>
      <c r="H7" s="64">
        <f>TPINX!M3</f>
        <v>0.21521829963629879</v>
      </c>
      <c r="I7" s="64">
        <f>VWINX!M3</f>
        <v>0.13416138572032113</v>
      </c>
      <c r="J7" s="76">
        <f>VFIIX!M3</f>
        <v>0.21157792801189337</v>
      </c>
    </row>
    <row r="8" spans="1:10" ht="37.5" customHeight="1" x14ac:dyDescent="0.25">
      <c r="A8" s="35" t="s">
        <v>31</v>
      </c>
      <c r="B8" s="64">
        <f>VTSAX!N3</f>
        <v>-0.44922124653601203</v>
      </c>
      <c r="C8" s="34"/>
      <c r="D8" s="76">
        <f>VWITX!N3</f>
        <v>1.5354989126920531E-2</v>
      </c>
      <c r="E8" s="76">
        <f>VBMFX!N3</f>
        <v>2.1222076788020575E-2</v>
      </c>
      <c r="F8" s="64">
        <f>VWAHX!N3</f>
        <v>-6.5380811602573918E-2</v>
      </c>
      <c r="G8" s="64">
        <f>TGMNX!N3</f>
        <v>-6.4779236595903658E-3</v>
      </c>
      <c r="H8" s="66">
        <f>TPINX!N3</f>
        <v>2.0670013425601497E-3</v>
      </c>
      <c r="I8" s="64">
        <f>VWINX!N3</f>
        <v>-0.17582083057490036</v>
      </c>
      <c r="J8" s="76">
        <f>VFIIX!N3</f>
        <v>6.2389144693010441E-2</v>
      </c>
    </row>
    <row r="9" spans="1:10" x14ac:dyDescent="0.25">
      <c r="B9" s="63"/>
      <c r="D9" s="63"/>
      <c r="E9" s="63"/>
      <c r="F9" s="63"/>
      <c r="G9" s="63"/>
      <c r="H9" s="63"/>
      <c r="I9" s="63"/>
      <c r="J9" s="63"/>
    </row>
    <row r="10" spans="1:10" x14ac:dyDescent="0.25">
      <c r="A10" s="5" t="s">
        <v>69</v>
      </c>
      <c r="B10" s="66">
        <f>VTSAX!I1</f>
        <v>7.5156478950381633E-2</v>
      </c>
      <c r="C10" s="40"/>
      <c r="D10" s="66">
        <f>VWITX!I1</f>
        <v>3.8630322381754185E-2</v>
      </c>
      <c r="E10" s="66">
        <f>VBMFX!I1</f>
        <v>4.3030105566358612E-2</v>
      </c>
      <c r="F10" s="66">
        <f>VWAHX!I1</f>
        <v>4.7481688633802546E-2</v>
      </c>
      <c r="G10" s="66">
        <f>TGMNX!I1</f>
        <v>5.4198845722211737E-2</v>
      </c>
      <c r="H10" s="87">
        <f>TPINX!I1</f>
        <v>8.1165088154887044E-2</v>
      </c>
      <c r="I10" s="93">
        <f>VWINX!I1</f>
        <v>6.62395019862759E-2</v>
      </c>
      <c r="J10" s="66">
        <f>VFIIX!I1</f>
        <v>4.1860338020956851E-2</v>
      </c>
    </row>
    <row r="11" spans="1:10" ht="30" x14ac:dyDescent="0.25">
      <c r="A11" s="35" t="s">
        <v>32</v>
      </c>
      <c r="B11" s="67">
        <f>VTSAX!O3</f>
        <v>336778.87593545765</v>
      </c>
      <c r="C11" s="36"/>
      <c r="D11" s="67">
        <f>VWITX!O3</f>
        <v>230689.87529352773</v>
      </c>
      <c r="E11" s="67">
        <f>VBMFX!O3</f>
        <v>260985.65153179606</v>
      </c>
      <c r="F11" s="67">
        <f>VWAHX!O3</f>
        <v>270884.49270603672</v>
      </c>
      <c r="G11" s="84">
        <f>TGMNX!O3</f>
        <v>328910.82363976416</v>
      </c>
      <c r="H11" s="88">
        <f>TPINX!O3</f>
        <v>470893.45760156255</v>
      </c>
      <c r="I11" s="88">
        <f>VWINX!O3</f>
        <v>404234.04058847419</v>
      </c>
      <c r="J11" s="96">
        <f>VFIIX!O3</f>
        <v>251729.24036207623</v>
      </c>
    </row>
    <row r="12" spans="1:10" x14ac:dyDescent="0.25">
      <c r="A12" s="5" t="s">
        <v>33</v>
      </c>
      <c r="B12" s="68">
        <f>VTSAX!O5</f>
        <v>2.3677887593545766</v>
      </c>
      <c r="C12" s="37"/>
      <c r="D12" s="68">
        <f>VWITX!O5</f>
        <v>1.3068987529352774</v>
      </c>
      <c r="E12" s="68">
        <f>VBMFX!O5</f>
        <v>1.6098565153179605</v>
      </c>
      <c r="F12" s="68">
        <f>VWAHX!O5</f>
        <v>1.7088449270603672</v>
      </c>
      <c r="G12" s="85">
        <f>TGMNX!O5</f>
        <v>2.2891082363976416</v>
      </c>
      <c r="H12" s="89">
        <f>TPINX!O5</f>
        <v>3.7089345760156256</v>
      </c>
      <c r="I12" s="89">
        <f>VWINX!O5</f>
        <v>3.0423404058847421</v>
      </c>
      <c r="J12" s="97">
        <f>VFIIX!O5</f>
        <v>1.5172924036207625</v>
      </c>
    </row>
    <row r="13" spans="1:10" ht="30" x14ac:dyDescent="0.25">
      <c r="A13" s="35" t="s">
        <v>112</v>
      </c>
      <c r="B13" s="67">
        <f>VTSAX!O7</f>
        <v>59717.283405782284</v>
      </c>
      <c r="C13" s="36"/>
      <c r="D13" s="67">
        <f>VWITX!O7</f>
        <v>100911.74034303779</v>
      </c>
      <c r="E13" s="67">
        <f>VBMFX!O7</f>
        <v>101407.86771862642</v>
      </c>
      <c r="F13" s="67">
        <f>VWAHX!O7</f>
        <v>101235.72869271542</v>
      </c>
      <c r="G13" s="86">
        <f>TGMNX!O7</f>
        <v>102203.87019024054</v>
      </c>
      <c r="H13" s="67">
        <f>TPINX!O7</f>
        <v>96397.335436886104</v>
      </c>
      <c r="I13" s="86">
        <f>VWINX!O7</f>
        <v>102931.93210941153</v>
      </c>
      <c r="J13" s="98">
        <f>VFIIX!O7</f>
        <v>101593.36147239403</v>
      </c>
    </row>
    <row r="14" spans="1:10" x14ac:dyDescent="0.25">
      <c r="B14" s="63"/>
      <c r="D14" s="63"/>
      <c r="E14" s="63"/>
      <c r="F14" s="63"/>
      <c r="G14" s="63"/>
      <c r="H14" s="63"/>
      <c r="I14" s="63"/>
      <c r="J14" s="63"/>
    </row>
    <row r="15" spans="1:10" x14ac:dyDescent="0.25">
      <c r="A15" s="5" t="s">
        <v>18</v>
      </c>
      <c r="B15" s="69">
        <f>VTSAX!H5</f>
        <v>4.52901623430279E-2</v>
      </c>
      <c r="C15" s="41"/>
      <c r="D15" s="78">
        <f>VWITX!H5</f>
        <v>1.103737482173147E-2</v>
      </c>
      <c r="E15" s="78">
        <f>VBMFX!H5</f>
        <v>1.0101567549472711E-2</v>
      </c>
      <c r="F15" s="78">
        <f>VWAHX!H5</f>
        <v>1.4318034980908603E-2</v>
      </c>
      <c r="G15" s="78">
        <f>TGMNX!H5</f>
        <v>1.0331024932220635E-2</v>
      </c>
      <c r="H15" s="69">
        <f>TPINX!H5</f>
        <v>2.3700474227792766E-2</v>
      </c>
      <c r="I15" s="69">
        <f>VWINX!H5</f>
        <v>2.1928537567528904E-2</v>
      </c>
      <c r="J15" s="78">
        <f>VFIIX!H5</f>
        <v>8.4947698157245063E-3</v>
      </c>
    </row>
    <row r="16" spans="1:10" x14ac:dyDescent="0.25">
      <c r="A16" s="5" t="s">
        <v>19</v>
      </c>
      <c r="B16" s="64">
        <f>VTSAX!I5</f>
        <v>0.16025511843494891</v>
      </c>
      <c r="C16" s="34"/>
      <c r="D16" s="76">
        <f>VWITX!I5</f>
        <v>2.9392519784428851E-2</v>
      </c>
      <c r="E16" s="76">
        <f>VBMFX!I5</f>
        <v>3.347420282272523E-2</v>
      </c>
      <c r="F16" s="64">
        <f>VWAHX!I5</f>
        <v>4.6929566604928967E-2</v>
      </c>
      <c r="G16" s="64">
        <f>TGMNX!I5</f>
        <v>4.4055852657189365E-2</v>
      </c>
      <c r="H16" s="64">
        <f>TPINX!I5</f>
        <v>8.4212310969319235E-2</v>
      </c>
      <c r="I16" s="64">
        <f>VWINX!I5</f>
        <v>6.256779270748794E-2</v>
      </c>
      <c r="J16" s="76">
        <f>VFIIX!I5</f>
        <v>2.9709272378578795E-2</v>
      </c>
    </row>
    <row r="17" spans="1:10" x14ac:dyDescent="0.25">
      <c r="A17" s="5" t="s">
        <v>23</v>
      </c>
      <c r="B17" s="70">
        <f>VTSAX!J1</f>
        <v>1.8541006926772131E-3</v>
      </c>
      <c r="C17" s="38"/>
      <c r="D17" s="79">
        <f>VWITX!J1</f>
        <v>1.2193345843496971E-4</v>
      </c>
      <c r="E17" s="79">
        <f>VBMFX!J1</f>
        <v>1.0294750315589252E-4</v>
      </c>
      <c r="F17" s="70">
        <f>VWAHX!J1</f>
        <v>1.907104793298895E-4</v>
      </c>
      <c r="G17" s="79">
        <f>TGMNX!J1</f>
        <v>1.0047895161051681E-4</v>
      </c>
      <c r="H17" s="70">
        <f>TPINX!J1</f>
        <v>5.6384345526304391E-4</v>
      </c>
      <c r="I17" s="70">
        <f>VWINX!J1</f>
        <v>4.7377643309385773E-4</v>
      </c>
      <c r="J17" s="79">
        <f>VFIIX!J1</f>
        <v>7.2585342559869208E-5</v>
      </c>
    </row>
    <row r="18" spans="1:10" x14ac:dyDescent="0.25">
      <c r="B18" s="63"/>
      <c r="D18" s="63"/>
      <c r="E18" s="81"/>
      <c r="F18" s="81"/>
      <c r="G18" s="81"/>
      <c r="H18" s="81"/>
      <c r="I18" s="81"/>
      <c r="J18" s="81"/>
    </row>
    <row r="19" spans="1:10" ht="30" x14ac:dyDescent="0.25">
      <c r="A19" s="35" t="s">
        <v>58</v>
      </c>
      <c r="B19" s="63"/>
      <c r="D19" s="63"/>
      <c r="E19" s="81"/>
      <c r="F19" s="81"/>
      <c r="G19" s="81"/>
      <c r="H19" s="135" t="s">
        <v>109</v>
      </c>
      <c r="I19" s="81"/>
      <c r="J19" s="81"/>
    </row>
    <row r="20" spans="1:10" x14ac:dyDescent="0.25">
      <c r="A20" s="5" t="s">
        <v>95</v>
      </c>
      <c r="B20" s="71">
        <f>VTSAX!U8</f>
        <v>-0.21756487025948104</v>
      </c>
      <c r="D20" s="80">
        <f>VWITX!U8</f>
        <v>-5.0991501416430489E-2</v>
      </c>
      <c r="E20" s="71">
        <f>VBMFX!U8</f>
        <v>-0.34916864608076004</v>
      </c>
      <c r="F20" s="80">
        <f>VWAHX!U8</f>
        <v>-4.5356371490280725E-2</v>
      </c>
      <c r="G20" s="71">
        <f>TGMNX!U8</f>
        <v>-0.40208877284595301</v>
      </c>
      <c r="H20" s="94">
        <f>TPINX!V8</f>
        <v>-0.59009009009009006</v>
      </c>
      <c r="I20" s="94">
        <f>VWINX!U8</f>
        <v>-0.29518072289156627</v>
      </c>
      <c r="J20" s="71">
        <f>VFIIX!U8</f>
        <v>-0.4110032362459547</v>
      </c>
    </row>
    <row r="21" spans="1:10" x14ac:dyDescent="0.25">
      <c r="A21" s="5" t="s">
        <v>72</v>
      </c>
      <c r="B21" s="72">
        <f>B10</f>
        <v>7.5156478950381633E-2</v>
      </c>
      <c r="D21" s="72">
        <f t="shared" ref="D21:J21" si="0">D10</f>
        <v>3.8630322381754185E-2</v>
      </c>
      <c r="E21" s="72">
        <f t="shared" si="0"/>
        <v>4.3030105566358612E-2</v>
      </c>
      <c r="F21" s="72">
        <f t="shared" si="0"/>
        <v>4.7481688633802546E-2</v>
      </c>
      <c r="G21" s="72">
        <f t="shared" si="0"/>
        <v>5.4198845722211737E-2</v>
      </c>
      <c r="H21" s="72">
        <f t="shared" si="0"/>
        <v>8.1165088154887044E-2</v>
      </c>
      <c r="I21" s="72">
        <f t="shared" si="0"/>
        <v>6.62395019862759E-2</v>
      </c>
      <c r="J21" s="72">
        <f t="shared" si="0"/>
        <v>4.1860338020956851E-2</v>
      </c>
    </row>
    <row r="22" spans="1:10" x14ac:dyDescent="0.25">
      <c r="A22" s="5" t="s">
        <v>91</v>
      </c>
      <c r="B22" s="73">
        <f>VTSAX!T32</f>
        <v>426023.47142992826</v>
      </c>
      <c r="C22" s="48"/>
      <c r="D22" s="73">
        <f>VWITX!T32</f>
        <v>213412.54741724531</v>
      </c>
      <c r="E22" s="73">
        <f>VBMFX!T32</f>
        <v>232239.92249190219</v>
      </c>
      <c r="F22" s="73">
        <f>VWAHX!T32</f>
        <v>252888.33277376354</v>
      </c>
      <c r="G22" s="73">
        <f>TGMNX!T32</f>
        <v>287376.15324484347</v>
      </c>
      <c r="H22" s="83">
        <f>TPINX!T32</f>
        <v>476255.79096226237</v>
      </c>
      <c r="I22" s="83">
        <f>VWINX!T32</f>
        <v>360657.82902718458</v>
      </c>
      <c r="J22" s="73">
        <f>VFIIX!T32</f>
        <v>227085.86838089005</v>
      </c>
    </row>
    <row r="23" spans="1:10" x14ac:dyDescent="0.25">
      <c r="A23" s="5" t="s">
        <v>93</v>
      </c>
      <c r="B23" s="73">
        <f>VTSAX!AC22</f>
        <v>344294.03614175972</v>
      </c>
      <c r="C23" s="48"/>
      <c r="D23" s="73">
        <f>VWITX!AD22</f>
        <v>238508.98569678192</v>
      </c>
      <c r="E23" s="73">
        <f>VBMFX!AD22</f>
        <v>267161.16913751076</v>
      </c>
      <c r="F23" s="73">
        <f>VWAHX!AD22</f>
        <v>279920.13229895185</v>
      </c>
      <c r="G23" s="73">
        <f>TGMNX!AD22</f>
        <v>339965.42594421835</v>
      </c>
      <c r="H23" s="83">
        <f>TPINX!AD22</f>
        <v>382306.05185909994</v>
      </c>
      <c r="I23" s="83">
        <f>VWINX!AD22</f>
        <v>411987.86283774575</v>
      </c>
      <c r="J23" s="73">
        <f>VFIIX!AD22</f>
        <v>255095.66514034942</v>
      </c>
    </row>
    <row r="24" spans="1:10" x14ac:dyDescent="0.25">
      <c r="B24" s="73" t="s">
        <v>92</v>
      </c>
      <c r="C24" s="48"/>
      <c r="D24" s="73" t="s">
        <v>92</v>
      </c>
      <c r="E24" s="73" t="s">
        <v>92</v>
      </c>
      <c r="F24" s="73" t="s">
        <v>92</v>
      </c>
      <c r="G24" s="73" t="s">
        <v>92</v>
      </c>
      <c r="H24" s="90" t="s">
        <v>92</v>
      </c>
      <c r="I24" s="90" t="s">
        <v>92</v>
      </c>
      <c r="J24" s="73" t="s">
        <v>92</v>
      </c>
    </row>
    <row r="25" spans="1:10" x14ac:dyDescent="0.25">
      <c r="B25" s="73"/>
      <c r="C25" s="48"/>
      <c r="D25" s="73"/>
      <c r="E25" s="73"/>
      <c r="F25" s="73"/>
      <c r="G25" s="73"/>
      <c r="H25" s="90"/>
      <c r="I25" s="90"/>
      <c r="J25" s="73"/>
    </row>
    <row r="26" spans="1:10" x14ac:dyDescent="0.25">
      <c r="A26" s="5" t="s">
        <v>73</v>
      </c>
      <c r="B26" s="74">
        <f>VTSAX!U11</f>
        <v>5.8805069358382436E-2</v>
      </c>
      <c r="C26" s="48"/>
      <c r="D26" s="74">
        <f>VWITX!U11</f>
        <v>3.6660504243307801E-2</v>
      </c>
      <c r="E26" s="74">
        <f>VBMFX!U11</f>
        <v>2.8005341865041E-2</v>
      </c>
      <c r="F26" s="82">
        <f>VWAHX!U11</f>
        <v>4.5328091525141959E-2</v>
      </c>
      <c r="G26" s="74">
        <f>TGMNX!U11</f>
        <v>3.2406098356100491E-2</v>
      </c>
      <c r="H26" s="74">
        <f>TPINX!U11</f>
        <v>3.3270373973399645E-2</v>
      </c>
      <c r="I26" s="82">
        <f>VWINX!U11</f>
        <v>4.6686877905989639E-2</v>
      </c>
      <c r="J26" s="74">
        <f>VFIIX!U11</f>
        <v>2.4655603623994004E-2</v>
      </c>
    </row>
    <row r="27" spans="1:10" x14ac:dyDescent="0.25">
      <c r="A27" s="5" t="s">
        <v>88</v>
      </c>
      <c r="B27" s="73">
        <f>VTSAX!U32</f>
        <v>313559.6991486277</v>
      </c>
      <c r="C27" s="48"/>
      <c r="D27" s="73">
        <f>VWITX!U32</f>
        <v>205461.78321780919</v>
      </c>
      <c r="E27" s="73">
        <f>VBMFX!U32</f>
        <v>173743.04479953786</v>
      </c>
      <c r="F27" s="83">
        <f>VWAHX!U32</f>
        <v>242690.30668460776</v>
      </c>
      <c r="G27" s="73">
        <f>TGMNX!U32</f>
        <v>189239.25279262173</v>
      </c>
      <c r="H27" s="73">
        <f>TPINX!U32</f>
        <v>192432.99920549319</v>
      </c>
      <c r="I27" s="83">
        <f>VWINX!U32</f>
        <v>249078.12675642184</v>
      </c>
      <c r="J27" s="73">
        <f>VFIIX!U32</f>
        <v>162764.01309013218</v>
      </c>
    </row>
    <row r="28" spans="1:10" x14ac:dyDescent="0.25">
      <c r="A28" s="5" t="s">
        <v>89</v>
      </c>
      <c r="B28" s="73">
        <f>VTSAX!AE22</f>
        <v>221170.12121548911</v>
      </c>
      <c r="C28" s="48"/>
      <c r="D28" s="73">
        <f>VWITX!AF22</f>
        <v>228264.9388755695</v>
      </c>
      <c r="E28" s="73">
        <f>VBMFX!AE22</f>
        <v>189314.25613326381</v>
      </c>
      <c r="F28" s="83">
        <f>VWAHX!AG22</f>
        <v>266018.6873894647</v>
      </c>
      <c r="G28" s="73">
        <f>TGMNX!AG22</f>
        <v>210672.38138927624</v>
      </c>
      <c r="H28" s="73">
        <f>TPINX!AG22</f>
        <v>162996.4908455543</v>
      </c>
      <c r="I28" s="83">
        <f>VWINX!AG22</f>
        <v>265219.04695324018</v>
      </c>
      <c r="J28" s="73">
        <f>VFIIX!AG22</f>
        <v>174835.8095034335</v>
      </c>
    </row>
    <row r="29" spans="1:10" x14ac:dyDescent="0.25">
      <c r="B29" s="73"/>
      <c r="C29" s="48"/>
      <c r="D29" s="73"/>
      <c r="E29" s="73"/>
      <c r="F29" s="73"/>
      <c r="G29" s="73"/>
      <c r="H29" s="91"/>
      <c r="I29" s="91"/>
      <c r="J29" s="91"/>
    </row>
    <row r="30" spans="1:10" ht="19.5" thickBot="1" x14ac:dyDescent="0.3">
      <c r="A30" s="5" t="s">
        <v>90</v>
      </c>
      <c r="B30" s="75">
        <f>VTSAX!AF24</f>
        <v>6</v>
      </c>
      <c r="C30" s="58"/>
      <c r="D30" s="75">
        <f>VWITX!AG24</f>
        <v>2</v>
      </c>
      <c r="E30" s="75">
        <f>VBMFX!AF24</f>
        <v>2</v>
      </c>
      <c r="F30" s="75">
        <f>VWAHX!AF24</f>
        <v>2</v>
      </c>
      <c r="G30" s="99">
        <f>TGMNX!AF24</f>
        <v>0</v>
      </c>
      <c r="H30" s="92">
        <f>TPINX!AF24</f>
        <v>4</v>
      </c>
      <c r="I30" s="95">
        <f>VWINX!AF24</f>
        <v>2</v>
      </c>
      <c r="J30" s="95">
        <f>VFIIX!AB24</f>
        <v>1</v>
      </c>
    </row>
    <row r="31" spans="1:10" x14ac:dyDescent="0.25">
      <c r="B31" s="53"/>
      <c r="C31" s="48"/>
      <c r="D31" s="48"/>
      <c r="E31" s="48"/>
      <c r="F31" s="48"/>
      <c r="G31" s="48"/>
      <c r="H31" s="48"/>
      <c r="I31" s="48"/>
      <c r="J31" s="48"/>
    </row>
    <row r="32" spans="1:10" ht="135" x14ac:dyDescent="0.25">
      <c r="A32" s="5" t="s">
        <v>34</v>
      </c>
      <c r="B32" s="5" t="s">
        <v>35</v>
      </c>
      <c r="C32" s="48"/>
      <c r="D32" s="35" t="s">
        <v>94</v>
      </c>
      <c r="E32" s="5" t="s">
        <v>108</v>
      </c>
      <c r="F32" s="35" t="s">
        <v>97</v>
      </c>
      <c r="G32" s="35" t="s">
        <v>96</v>
      </c>
      <c r="H32" s="35" t="s">
        <v>99</v>
      </c>
      <c r="I32" s="35" t="s">
        <v>98</v>
      </c>
      <c r="J32" s="48"/>
    </row>
    <row r="33" spans="2:4" x14ac:dyDescent="0.25">
      <c r="B33" s="5" t="s">
        <v>36</v>
      </c>
      <c r="D33" s="5" t="s">
        <v>40</v>
      </c>
    </row>
  </sheetData>
  <phoneticPr fontId="20" type="noConversion"/>
  <printOptions horizontalCentered="1" verticalCentered="1"/>
  <pageMargins left="0" right="0" top="0" bottom="0.75" header="0.3" footer="0.3"/>
  <pageSetup scale="71" orientation="landscape" horizontalDpi="0" verticalDpi="0" r:id="rId1"/>
  <headerFoot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49"/>
  <sheetViews>
    <sheetView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17" width="9.140625" style="2"/>
    <col min="18" max="18" width="55.28515625" style="2" bestFit="1" customWidth="1"/>
    <col min="19" max="23" width="12.140625" style="2" customWidth="1"/>
    <col min="24" max="29" width="9.140625" style="2"/>
    <col min="30" max="30" width="11.5703125" style="2" bestFit="1" customWidth="1"/>
    <col min="31" max="31" width="9.140625" style="2"/>
    <col min="32" max="32" width="10.140625" style="2" customWidth="1"/>
    <col min="33" max="33" width="11.5703125" style="2" bestFit="1" customWidth="1"/>
    <col min="34" max="16384" width="9.140625" style="2"/>
  </cols>
  <sheetData>
    <row r="1" spans="1:33" x14ac:dyDescent="0.25">
      <c r="A1" s="2" t="s">
        <v>56</v>
      </c>
      <c r="B1" s="2" t="s">
        <v>7</v>
      </c>
      <c r="H1" s="3">
        <f>AVERAGE(H10:H248)</f>
        <v>3.9060434720601788E-3</v>
      </c>
      <c r="I1" s="11">
        <f>AVERAGE(I10:I248)</f>
        <v>4.1860338020956851E-2</v>
      </c>
      <c r="J1" s="32">
        <f>AVERAGE(J10:J248)</f>
        <v>7.2585342559869208E-5</v>
      </c>
      <c r="K1" s="4">
        <f>AVERAGE(K10:K248)</f>
        <v>8.5845229907171833E-2</v>
      </c>
      <c r="L1" s="33">
        <f>AVERAGE(L10:L248)</f>
        <v>7.289743694943054E-5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59</v>
      </c>
      <c r="S1" s="5" t="s">
        <v>63</v>
      </c>
      <c r="T1" s="5" t="s">
        <v>64</v>
      </c>
      <c r="U1" s="5" t="s">
        <v>65</v>
      </c>
      <c r="V1" s="5" t="s">
        <v>66</v>
      </c>
      <c r="W1" s="2" t="s">
        <v>67</v>
      </c>
      <c r="Y1" s="55" t="str">
        <f>A1</f>
        <v>VFIIX</v>
      </c>
      <c r="AD1" s="49">
        <v>100000</v>
      </c>
      <c r="AE1" s="46">
        <f>U9</f>
        <v>0.5889967637540453</v>
      </c>
      <c r="AG1" s="49">
        <v>100000</v>
      </c>
    </row>
    <row r="2" spans="1:33" ht="15.75" thickBot="1" x14ac:dyDescent="0.3">
      <c r="A2" s="2" t="s">
        <v>57</v>
      </c>
      <c r="B2" s="2" t="s">
        <v>7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36934</v>
      </c>
      <c r="Z2" s="2">
        <v>2000</v>
      </c>
      <c r="AA2" s="42">
        <v>1.46E-2</v>
      </c>
      <c r="AB2" s="42">
        <v>8.5999999999999993E-2</v>
      </c>
      <c r="AC2" s="52">
        <v>108605</v>
      </c>
      <c r="AD2" s="49">
        <f>AD1+AB2*AD1</f>
        <v>108600</v>
      </c>
      <c r="AE2" s="42">
        <v>8.5999999999999993E-2</v>
      </c>
      <c r="AF2" s="42">
        <f>AE2*$AE$1</f>
        <v>5.0653721682847895E-2</v>
      </c>
      <c r="AG2" s="21">
        <f>AG1+AG1*AF2</f>
        <v>105065.37216828478</v>
      </c>
    </row>
    <row r="3" spans="1:33" x14ac:dyDescent="0.25">
      <c r="A3" s="2" t="s">
        <v>7</v>
      </c>
      <c r="H3" s="11">
        <f>MIN(H10:H248)</f>
        <v>-3.0770555144766697E-2</v>
      </c>
      <c r="I3" s="11">
        <f>MIN(I10:I248)</f>
        <v>-3.6478860518035554E-2</v>
      </c>
      <c r="J3" s="32" t="s">
        <v>7</v>
      </c>
      <c r="K3" s="4">
        <f>MIN(K10:K248)</f>
        <v>-7.8606886579145191E-3</v>
      </c>
      <c r="L3" s="33" t="s">
        <v>7</v>
      </c>
      <c r="M3" s="16">
        <f>(F223-F247)/F247</f>
        <v>0.21157792801189337</v>
      </c>
      <c r="N3" s="24">
        <f>(F146-F159)/F159</f>
        <v>6.2389144693010441E-2</v>
      </c>
      <c r="O3" s="26">
        <f>O10</f>
        <v>251729.24036207623</v>
      </c>
      <c r="Z3" s="2">
        <v>2001</v>
      </c>
      <c r="AA3" s="42">
        <v>1.55E-2</v>
      </c>
      <c r="AB3" s="42">
        <v>7.9399999999999998E-2</v>
      </c>
      <c r="AC3" s="52">
        <v>117233</v>
      </c>
      <c r="AD3" s="49">
        <f t="shared" ref="AD3:AD22" si="0">AD2+AB3*AD2</f>
        <v>117222.84</v>
      </c>
      <c r="AE3" s="42">
        <v>7.9399999999999998E-2</v>
      </c>
      <c r="AF3" s="42">
        <f t="shared" ref="AF3:AF22" si="1">AE3*$AE$1</f>
        <v>4.6766343042071196E-2</v>
      </c>
      <c r="AG3" s="21">
        <f t="shared" ref="AG3:AG22" si="2">AG2+AG2*AF3</f>
        <v>109978.89540494967</v>
      </c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5.5199999999999999E-2</v>
      </c>
      <c r="T4" s="42">
        <v>3.7499999999999999E-2</v>
      </c>
      <c r="U4" s="42">
        <v>3.09E-2</v>
      </c>
      <c r="V4" s="42">
        <v>3.1800000000000002E-2</v>
      </c>
      <c r="W4" s="42">
        <v>4.5199999999999997E-2</v>
      </c>
      <c r="Z4" s="2">
        <v>2002</v>
      </c>
      <c r="AA4" s="42">
        <v>2.3800000000000002E-2</v>
      </c>
      <c r="AB4" s="42">
        <v>9.6799999999999997E-2</v>
      </c>
      <c r="AC4" s="52">
        <v>128582</v>
      </c>
      <c r="AD4" s="49">
        <f t="shared" si="0"/>
        <v>128570.010912</v>
      </c>
      <c r="AE4" s="42">
        <v>9.6799999999999997E-2</v>
      </c>
      <c r="AF4" s="42">
        <f t="shared" si="1"/>
        <v>5.7014886731391587E-2</v>
      </c>
      <c r="AG4" s="21">
        <f t="shared" si="2"/>
        <v>116249.32966930643</v>
      </c>
    </row>
    <row r="5" spans="1:33" x14ac:dyDescent="0.25">
      <c r="H5" s="19">
        <f>STDEV(H10:H248)</f>
        <v>8.4947698157245063E-3</v>
      </c>
      <c r="I5" s="19">
        <f>STDEV(I10:I248)</f>
        <v>2.9709272378578795E-2</v>
      </c>
      <c r="J5" s="20"/>
      <c r="K5" s="20">
        <f>STDEV(K10:K248)</f>
        <v>4.9720418969422586E-2</v>
      </c>
      <c r="L5" s="20"/>
      <c r="M5" s="7"/>
      <c r="N5" s="7"/>
      <c r="O5" s="28">
        <f>(O3-O4)/O4</f>
        <v>1.5172924036207625</v>
      </c>
      <c r="R5" s="2" t="s">
        <v>61</v>
      </c>
      <c r="S5" s="42">
        <v>4.4600000000000001E-2</v>
      </c>
      <c r="T5" s="42">
        <v>2.5600000000000001E-2</v>
      </c>
      <c r="U5" s="42">
        <v>1.8800000000000001E-2</v>
      </c>
      <c r="V5" s="42">
        <v>1.8599999999999998E-2</v>
      </c>
      <c r="W5" s="42">
        <v>2.9100000000000001E-2</v>
      </c>
      <c r="Z5" s="2">
        <v>2003</v>
      </c>
      <c r="AA5" s="42">
        <v>1.8800000000000001E-2</v>
      </c>
      <c r="AB5" s="42">
        <v>2.4899999999999999E-2</v>
      </c>
      <c r="AC5" s="52">
        <v>131785</v>
      </c>
      <c r="AD5" s="49">
        <f t="shared" si="0"/>
        <v>131771.4041837088</v>
      </c>
      <c r="AE5" s="42">
        <v>2.4899999999999999E-2</v>
      </c>
      <c r="AF5" s="42">
        <f t="shared" si="1"/>
        <v>1.4666019417475726E-2</v>
      </c>
      <c r="AG5" s="21">
        <f t="shared" si="2"/>
        <v>117954.24459550502</v>
      </c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3.2500000000000001E-2</v>
      </c>
      <c r="T6" s="42">
        <v>2.3400000000000001E-2</v>
      </c>
      <c r="U6" s="42">
        <v>1.8200000000000001E-2</v>
      </c>
      <c r="V6" s="42">
        <v>1.9E-2</v>
      </c>
      <c r="W6" s="42">
        <v>2.87E-2</v>
      </c>
      <c r="Z6" s="2">
        <v>2004</v>
      </c>
      <c r="AA6" s="42">
        <v>3.2599999999999997E-2</v>
      </c>
      <c r="AB6" s="42">
        <v>4.1300000000000003E-2</v>
      </c>
      <c r="AC6" s="52">
        <v>137233</v>
      </c>
      <c r="AD6" s="49">
        <f t="shared" si="0"/>
        <v>137213.56317649598</v>
      </c>
      <c r="AE6" s="42">
        <v>4.1300000000000003E-2</v>
      </c>
      <c r="AF6" s="42">
        <f t="shared" si="1"/>
        <v>2.4325566343042074E-2</v>
      </c>
      <c r="AG6" s="21">
        <f t="shared" si="2"/>
        <v>120823.54839785639</v>
      </c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101593.36147239403</v>
      </c>
      <c r="R7" s="2" t="s">
        <v>7</v>
      </c>
      <c r="Z7" s="2">
        <v>2005</v>
      </c>
      <c r="AA7" s="42">
        <v>3.4200000000000001E-2</v>
      </c>
      <c r="AB7" s="42">
        <v>3.3300000000000003E-2</v>
      </c>
      <c r="AC7" s="52">
        <v>141807</v>
      </c>
      <c r="AD7" s="49">
        <f t="shared" si="0"/>
        <v>141782.77483027329</v>
      </c>
      <c r="AE7" s="42">
        <v>3.3300000000000003E-2</v>
      </c>
      <c r="AF7" s="42">
        <f t="shared" si="1"/>
        <v>1.9613592233009711E-2</v>
      </c>
      <c r="AG7" s="21">
        <f t="shared" si="2"/>
        <v>123193.33220827725</v>
      </c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43" t="s">
        <v>7</v>
      </c>
      <c r="S8" s="45">
        <f>(S6-S4)/S4</f>
        <v>-0.41123188405797101</v>
      </c>
      <c r="T8" s="45">
        <f t="shared" ref="T8:W8" si="3">(T6-T4)/T4</f>
        <v>-0.37599999999999995</v>
      </c>
      <c r="U8" s="45">
        <f t="shared" si="3"/>
        <v>-0.4110032362459547</v>
      </c>
      <c r="V8" s="45">
        <f t="shared" si="3"/>
        <v>-0.40251572327044033</v>
      </c>
      <c r="W8" s="45">
        <f t="shared" si="3"/>
        <v>-0.36504424778761058</v>
      </c>
      <c r="Z8" s="2">
        <v>2006</v>
      </c>
      <c r="AA8" s="42">
        <v>2.5399999999999999E-2</v>
      </c>
      <c r="AB8" s="42">
        <v>4.3299999999999998E-2</v>
      </c>
      <c r="AC8" s="52">
        <v>147941</v>
      </c>
      <c r="AD8" s="49">
        <f t="shared" si="0"/>
        <v>147921.96898042414</v>
      </c>
      <c r="AE8" s="42">
        <v>4.3299999999999998E-2</v>
      </c>
      <c r="AF8" s="42">
        <f t="shared" si="1"/>
        <v>2.5503559870550162E-2</v>
      </c>
      <c r="AG8" s="21">
        <f t="shared" si="2"/>
        <v>126335.20073190362</v>
      </c>
    </row>
    <row r="9" spans="1:3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S9" s="45">
        <f>100%+S8</f>
        <v>0.58876811594202905</v>
      </c>
      <c r="T9" s="45">
        <f t="shared" ref="T9:W9" si="4">100%+T8</f>
        <v>0.62400000000000011</v>
      </c>
      <c r="U9" s="46">
        <f t="shared" si="4"/>
        <v>0.5889967637540453</v>
      </c>
      <c r="V9" s="45">
        <f t="shared" si="4"/>
        <v>0.59748427672955962</v>
      </c>
      <c r="W9" s="45">
        <f t="shared" si="4"/>
        <v>0.63495575221238942</v>
      </c>
      <c r="Z9" s="2">
        <v>2007</v>
      </c>
      <c r="AA9" s="42">
        <v>4.0800000000000003E-2</v>
      </c>
      <c r="AB9" s="42">
        <v>7.0099999999999996E-2</v>
      </c>
      <c r="AC9" s="52">
        <v>158305</v>
      </c>
      <c r="AD9" s="49">
        <f t="shared" si="0"/>
        <v>158291.29900595188</v>
      </c>
      <c r="AE9" s="42">
        <v>7.0099999999999996E-2</v>
      </c>
      <c r="AF9" s="42">
        <f t="shared" si="1"/>
        <v>4.1288673139158572E-2</v>
      </c>
      <c r="AG9" s="21">
        <f t="shared" si="2"/>
        <v>131551.41354089318</v>
      </c>
    </row>
    <row r="10" spans="1:33" x14ac:dyDescent="0.25">
      <c r="A10" s="1">
        <v>43983</v>
      </c>
      <c r="B10">
        <v>10.84</v>
      </c>
      <c r="C10">
        <v>10.84</v>
      </c>
      <c r="D10">
        <v>10.79</v>
      </c>
      <c r="E10">
        <v>10.8</v>
      </c>
      <c r="F10">
        <v>10.783984999999999</v>
      </c>
      <c r="G10">
        <v>0</v>
      </c>
      <c r="H10" s="9">
        <f t="shared" ref="H10:H73" si="5">(F10-F11)/F11</f>
        <v>-1.108378502273772E-3</v>
      </c>
      <c r="I10" s="9">
        <f t="shared" ref="I10:I73" si="6">(F10-F21)/F21</f>
        <v>5.1608869217569256E-2</v>
      </c>
      <c r="J10" s="31">
        <f>VAR(H10:H21)</f>
        <v>2.5344048876334413E-5</v>
      </c>
      <c r="K10" s="9">
        <f t="shared" ref="K10:K73" si="7">(F10-F33)/F33</f>
        <v>0.11534566351885843</v>
      </c>
      <c r="L10" s="9">
        <f>VAR(H10:H33)</f>
        <v>3.6623188880241436E-5</v>
      </c>
      <c r="O10" s="21">
        <f t="shared" ref="O10:O73" si="8">O11+O11*H10</f>
        <v>251729.24036207623</v>
      </c>
      <c r="T10" s="48" t="s">
        <v>71</v>
      </c>
      <c r="U10" s="47">
        <f>T32-U32</f>
        <v>64321.855290757871</v>
      </c>
      <c r="Z10" s="2">
        <v>2008</v>
      </c>
      <c r="AA10" s="42">
        <v>8.9999999999999998E-4</v>
      </c>
      <c r="AB10" s="42">
        <v>7.22E-2</v>
      </c>
      <c r="AC10" s="52">
        <v>169730</v>
      </c>
      <c r="AD10" s="49">
        <f t="shared" si="0"/>
        <v>169719.93079418159</v>
      </c>
      <c r="AE10" s="42">
        <v>7.22E-2</v>
      </c>
      <c r="AF10" s="42">
        <f t="shared" si="1"/>
        <v>4.2525566343042068E-2</v>
      </c>
      <c r="AG10" s="21">
        <f t="shared" si="2"/>
        <v>137145.71190494738</v>
      </c>
    </row>
    <row r="11" spans="1:33" x14ac:dyDescent="0.25">
      <c r="A11" s="1">
        <v>43952</v>
      </c>
      <c r="B11">
        <v>10.85</v>
      </c>
      <c r="C11">
        <v>10.85</v>
      </c>
      <c r="D11">
        <v>10.81</v>
      </c>
      <c r="E11">
        <v>10.83</v>
      </c>
      <c r="F11">
        <v>10.795951000000001</v>
      </c>
      <c r="G11">
        <v>0</v>
      </c>
      <c r="H11" s="9">
        <f t="shared" si="5"/>
        <v>8.3499089269402263E-4</v>
      </c>
      <c r="I11" s="9">
        <f t="shared" si="6"/>
        <v>5.6496184373708673E-2</v>
      </c>
      <c r="J11" s="31">
        <f t="shared" ref="J11:J74" si="9">VAR(H11:H22)</f>
        <v>2.2613553842148784E-5</v>
      </c>
      <c r="K11" s="9">
        <f t="shared" si="7"/>
        <v>0.11603855788060044</v>
      </c>
      <c r="L11" s="9">
        <f t="shared" ref="L11:L74" si="10">VAR(H11:H34)</f>
        <v>3.5941756548188632E-5</v>
      </c>
      <c r="O11" s="21">
        <f t="shared" si="8"/>
        <v>252008.56123373666</v>
      </c>
      <c r="T11" s="44">
        <f>I1</f>
        <v>4.1860338020956851E-2</v>
      </c>
      <c r="U11" s="44">
        <f>T11*U9</f>
        <v>2.4655603623994004E-2</v>
      </c>
      <c r="Z11" s="2">
        <v>2009</v>
      </c>
      <c r="AA11" s="42">
        <v>2.7199999999999998E-2</v>
      </c>
      <c r="AB11" s="42">
        <v>5.2900000000000003E-2</v>
      </c>
      <c r="AC11" s="52">
        <v>178706</v>
      </c>
      <c r="AD11" s="49">
        <f t="shared" si="0"/>
        <v>178698.11513319379</v>
      </c>
      <c r="AE11" s="42">
        <v>5.2900000000000003E-2</v>
      </c>
      <c r="AF11" s="42">
        <f t="shared" si="1"/>
        <v>3.1157928802588997E-2</v>
      </c>
      <c r="AG11" s="21">
        <f t="shared" si="2"/>
        <v>141418.88823206211</v>
      </c>
    </row>
    <row r="12" spans="1:33" x14ac:dyDescent="0.25">
      <c r="A12" s="1">
        <v>43922</v>
      </c>
      <c r="B12">
        <v>10.82</v>
      </c>
      <c r="C12">
        <v>10.87</v>
      </c>
      <c r="D12">
        <v>10.79</v>
      </c>
      <c r="E12">
        <v>10.84</v>
      </c>
      <c r="F12">
        <v>10.786944</v>
      </c>
      <c r="G12">
        <v>0</v>
      </c>
      <c r="H12" s="9">
        <f t="shared" si="5"/>
        <v>5.6574234022462198E-3</v>
      </c>
      <c r="I12" s="9">
        <f t="shared" si="6"/>
        <v>6.3223330988453827E-2</v>
      </c>
      <c r="J12" s="31">
        <f t="shared" si="9"/>
        <v>2.4374360129890695E-5</v>
      </c>
      <c r="K12" s="9">
        <f t="shared" si="7"/>
        <v>0.11565573996843209</v>
      </c>
      <c r="L12" s="9">
        <f t="shared" si="10"/>
        <v>3.55695933745636E-5</v>
      </c>
      <c r="O12" s="21">
        <f t="shared" si="8"/>
        <v>251798.31193647397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6.9500000000000006E-2</v>
      </c>
      <c r="AC12" s="52">
        <v>191129</v>
      </c>
      <c r="AD12" s="49">
        <f t="shared" si="0"/>
        <v>191117.63413495076</v>
      </c>
      <c r="AE12" s="42">
        <v>6.9500000000000006E-2</v>
      </c>
      <c r="AF12" s="42">
        <f t="shared" si="1"/>
        <v>4.093527508090615E-2</v>
      </c>
      <c r="AG12" s="21">
        <f t="shared" si="2"/>
        <v>147207.90932347748</v>
      </c>
    </row>
    <row r="13" spans="1:33" x14ac:dyDescent="0.25">
      <c r="A13" s="1">
        <v>43891</v>
      </c>
      <c r="B13">
        <v>10.66</v>
      </c>
      <c r="C13">
        <v>10.81</v>
      </c>
      <c r="D13">
        <v>10.48</v>
      </c>
      <c r="E13">
        <v>10.8</v>
      </c>
      <c r="F13">
        <v>10.726260999999999</v>
      </c>
      <c r="G13">
        <v>0</v>
      </c>
      <c r="H13" s="9">
        <f t="shared" si="5"/>
        <v>1.5140423552918168E-2</v>
      </c>
      <c r="I13" s="9">
        <f t="shared" si="6"/>
        <v>7.0160663862593314E-2</v>
      </c>
      <c r="J13" s="31">
        <f t="shared" si="9"/>
        <v>2.7963540257896799E-5</v>
      </c>
      <c r="K13" s="9">
        <f t="shared" si="7"/>
        <v>0.1175594786919225</v>
      </c>
      <c r="L13" s="9">
        <f t="shared" si="10"/>
        <v>3.9185180500517926E-5</v>
      </c>
      <c r="O13" s="21">
        <f t="shared" si="8"/>
        <v>250381.79610370044</v>
      </c>
      <c r="S13" s="2">
        <v>1</v>
      </c>
      <c r="T13" s="47">
        <f>T12+$T$11*T12</f>
        <v>104186.03380209568</v>
      </c>
      <c r="U13" s="47">
        <f>U12+$U$11*U12</f>
        <v>102465.5603623994</v>
      </c>
      <c r="Z13" s="2">
        <v>2011</v>
      </c>
      <c r="AA13" s="42">
        <v>2.9600000000000001E-2</v>
      </c>
      <c r="AB13" s="42">
        <v>7.6899999999999996E-2</v>
      </c>
      <c r="AC13" s="52">
        <v>205823</v>
      </c>
      <c r="AD13" s="49">
        <f t="shared" si="0"/>
        <v>205814.58019992846</v>
      </c>
      <c r="AE13" s="42">
        <v>7.6899999999999996E-2</v>
      </c>
      <c r="AF13" s="42">
        <f t="shared" si="1"/>
        <v>4.529385113268608E-2</v>
      </c>
      <c r="AG13" s="21">
        <f t="shared" si="2"/>
        <v>153875.52245392901</v>
      </c>
    </row>
    <row r="14" spans="1:33" x14ac:dyDescent="0.25">
      <c r="A14" s="1">
        <v>43862</v>
      </c>
      <c r="B14">
        <v>10.58</v>
      </c>
      <c r="C14">
        <v>10.66</v>
      </c>
      <c r="D14">
        <v>10.57</v>
      </c>
      <c r="E14">
        <v>10.66</v>
      </c>
      <c r="F14">
        <v>10.566283</v>
      </c>
      <c r="G14">
        <v>0</v>
      </c>
      <c r="H14" s="9">
        <f t="shared" si="5"/>
        <v>9.5690556931634658E-3</v>
      </c>
      <c r="I14" s="9">
        <f t="shared" si="6"/>
        <v>5.37892862838227E-2</v>
      </c>
      <c r="J14" s="31">
        <f t="shared" si="9"/>
        <v>2.257466535024315E-5</v>
      </c>
      <c r="K14" s="9">
        <f t="shared" si="7"/>
        <v>9.5951477389319695E-2</v>
      </c>
      <c r="L14" s="9">
        <f t="shared" si="10"/>
        <v>3.423596507593794E-5</v>
      </c>
      <c r="O14" s="21">
        <f t="shared" si="8"/>
        <v>246647.44925375175</v>
      </c>
      <c r="S14" s="2">
        <v>2</v>
      </c>
      <c r="T14" s="47">
        <f t="shared" ref="T14:T32" si="11">T13+$T$11*T13</f>
        <v>108547.29639411425</v>
      </c>
      <c r="U14" s="47">
        <f t="shared" ref="U14:U32" si="12">U13+$U$11*U13</f>
        <v>104991.91060380514</v>
      </c>
      <c r="Z14" s="2">
        <v>2012</v>
      </c>
      <c r="AA14" s="42">
        <v>1.7399999999999999E-2</v>
      </c>
      <c r="AB14" s="42">
        <v>2.35E-2</v>
      </c>
      <c r="AC14" s="52">
        <v>210655</v>
      </c>
      <c r="AD14" s="49">
        <f t="shared" si="0"/>
        <v>210651.22283462677</v>
      </c>
      <c r="AE14" s="42">
        <v>2.35E-2</v>
      </c>
      <c r="AF14" s="42">
        <f t="shared" si="1"/>
        <v>1.3841423948220065E-2</v>
      </c>
      <c r="AG14" s="21">
        <f t="shared" si="2"/>
        <v>156005.3787954677</v>
      </c>
    </row>
    <row r="15" spans="1:33" x14ac:dyDescent="0.25">
      <c r="A15" s="1">
        <v>43831</v>
      </c>
      <c r="B15">
        <v>10.56</v>
      </c>
      <c r="C15">
        <v>10.58</v>
      </c>
      <c r="D15">
        <v>10.54</v>
      </c>
      <c r="E15">
        <v>10.58</v>
      </c>
      <c r="F15">
        <v>10.466132</v>
      </c>
      <c r="G15">
        <v>0</v>
      </c>
      <c r="H15" s="9">
        <f t="shared" si="5"/>
        <v>4.9392728022368132E-3</v>
      </c>
      <c r="I15" s="9">
        <f t="shared" si="6"/>
        <v>5.5606651992984722E-2</v>
      </c>
      <c r="J15" s="31">
        <f t="shared" si="9"/>
        <v>2.2369615369959811E-5</v>
      </c>
      <c r="K15" s="9">
        <f t="shared" si="7"/>
        <v>9.2375998466142292E-2</v>
      </c>
      <c r="L15" s="9">
        <f t="shared" si="10"/>
        <v>3.7279748262271588E-5</v>
      </c>
      <c r="O15" s="21">
        <f t="shared" si="8"/>
        <v>244309.63673347261</v>
      </c>
      <c r="S15" s="2">
        <v>3</v>
      </c>
      <c r="T15" s="47">
        <f t="shared" si="11"/>
        <v>113091.12291243287</v>
      </c>
      <c r="U15" s="47">
        <f t="shared" si="12"/>
        <v>107580.54953537838</v>
      </c>
      <c r="Z15" s="2">
        <v>2013</v>
      </c>
      <c r="AA15" s="42">
        <v>1.4999999999999999E-2</v>
      </c>
      <c r="AB15" s="42">
        <v>-2.23E-2</v>
      </c>
      <c r="AC15" s="52">
        <v>205968</v>
      </c>
      <c r="AD15" s="49">
        <f t="shared" si="0"/>
        <v>205953.70056541459</v>
      </c>
      <c r="AE15" s="42">
        <v>-2.23E-2</v>
      </c>
      <c r="AF15" s="42">
        <f t="shared" si="1"/>
        <v>-1.313462783171521E-2</v>
      </c>
      <c r="AG15" s="21">
        <f t="shared" si="2"/>
        <v>153956.30620524348</v>
      </c>
    </row>
    <row r="16" spans="1:33" x14ac:dyDescent="0.25">
      <c r="A16" s="1">
        <v>43800</v>
      </c>
      <c r="B16">
        <v>10.56</v>
      </c>
      <c r="C16">
        <v>10.59</v>
      </c>
      <c r="D16">
        <v>10.53</v>
      </c>
      <c r="E16">
        <v>10.55</v>
      </c>
      <c r="F16">
        <v>10.414690999999999</v>
      </c>
      <c r="G16">
        <v>0</v>
      </c>
      <c r="H16" s="9">
        <f t="shared" si="5"/>
        <v>9.6603651829326947E-5</v>
      </c>
      <c r="I16" s="9">
        <f t="shared" si="6"/>
        <v>5.1037111238448091E-2</v>
      </c>
      <c r="J16" s="31">
        <f t="shared" si="9"/>
        <v>2.3053716766916657E-5</v>
      </c>
      <c r="K16" s="9">
        <f t="shared" si="7"/>
        <v>8.0039133524693815E-2</v>
      </c>
      <c r="L16" s="9">
        <f t="shared" si="10"/>
        <v>4.5920133482567746E-5</v>
      </c>
      <c r="O16" s="21">
        <f t="shared" si="8"/>
        <v>243108.85577416437</v>
      </c>
      <c r="S16" s="2">
        <v>4</v>
      </c>
      <c r="T16" s="47">
        <f t="shared" si="11"/>
        <v>117825.15554471688</v>
      </c>
      <c r="U16" s="47">
        <f t="shared" si="12"/>
        <v>110233.01292237412</v>
      </c>
      <c r="Z16" s="2">
        <v>2014</v>
      </c>
      <c r="AA16" s="42">
        <v>7.6E-3</v>
      </c>
      <c r="AB16" s="42">
        <v>6.6500000000000004E-2</v>
      </c>
      <c r="AC16" s="52">
        <v>219670</v>
      </c>
      <c r="AD16" s="49">
        <f t="shared" si="0"/>
        <v>219649.62165301465</v>
      </c>
      <c r="AE16" s="42">
        <v>6.6500000000000004E-2</v>
      </c>
      <c r="AF16" s="42">
        <f t="shared" si="1"/>
        <v>3.9168284789644014E-2</v>
      </c>
      <c r="AG16" s="21">
        <f t="shared" si="2"/>
        <v>159986.51065185209</v>
      </c>
    </row>
    <row r="17" spans="1:33" x14ac:dyDescent="0.25">
      <c r="A17" s="1">
        <v>43770</v>
      </c>
      <c r="B17">
        <v>10.58</v>
      </c>
      <c r="C17">
        <v>10.58</v>
      </c>
      <c r="D17">
        <v>10.53</v>
      </c>
      <c r="E17">
        <v>10.57</v>
      </c>
      <c r="F17">
        <v>10.413684999999999</v>
      </c>
      <c r="G17">
        <v>0</v>
      </c>
      <c r="H17" s="9">
        <f t="shared" si="5"/>
        <v>1.1426869525164569E-3</v>
      </c>
      <c r="I17" s="9">
        <f t="shared" si="6"/>
        <v>5.8753012718230802E-2</v>
      </c>
      <c r="J17" s="31">
        <f t="shared" si="9"/>
        <v>3.1418454384369543E-5</v>
      </c>
      <c r="K17" s="9">
        <f t="shared" si="7"/>
        <v>6.7932903809089562E-2</v>
      </c>
      <c r="L17" s="9">
        <f t="shared" si="10"/>
        <v>4.5610755899498795E-5</v>
      </c>
      <c r="O17" s="21">
        <f t="shared" si="8"/>
        <v>243085.37283944178</v>
      </c>
      <c r="S17" s="2">
        <v>5</v>
      </c>
      <c r="T17" s="47">
        <f t="shared" si="11"/>
        <v>122757.35638319055</v>
      </c>
      <c r="U17" s="47">
        <f t="shared" si="12"/>
        <v>112950.87439526679</v>
      </c>
      <c r="V17" s="42"/>
      <c r="Z17" s="2">
        <v>2015</v>
      </c>
      <c r="AA17" s="42">
        <v>7.3000000000000001E-3</v>
      </c>
      <c r="AB17" s="42">
        <v>1.3299999999999999E-2</v>
      </c>
      <c r="AC17" s="52">
        <v>222593</v>
      </c>
      <c r="AD17" s="49">
        <f t="shared" si="0"/>
        <v>222570.96162099973</v>
      </c>
      <c r="AE17" s="42">
        <v>1.3299999999999999E-2</v>
      </c>
      <c r="AF17" s="42">
        <f t="shared" si="1"/>
        <v>7.8336569579288019E-3</v>
      </c>
      <c r="AG17" s="21">
        <f t="shared" si="2"/>
        <v>161239.79009419473</v>
      </c>
    </row>
    <row r="18" spans="1:33" x14ac:dyDescent="0.25">
      <c r="A18" s="1">
        <v>43739</v>
      </c>
      <c r="B18">
        <v>10.58</v>
      </c>
      <c r="C18">
        <v>10.6</v>
      </c>
      <c r="D18">
        <v>10.54</v>
      </c>
      <c r="E18">
        <v>10.58</v>
      </c>
      <c r="F18">
        <v>10.401799</v>
      </c>
      <c r="G18">
        <v>0</v>
      </c>
      <c r="H18" s="9">
        <f t="shared" si="5"/>
        <v>3.0357799091387905E-3</v>
      </c>
      <c r="I18" s="9">
        <f t="shared" si="6"/>
        <v>7.4956128189910307E-2</v>
      </c>
      <c r="J18" s="31">
        <f t="shared" si="9"/>
        <v>2.9191110835931367E-5</v>
      </c>
      <c r="K18" s="9">
        <f t="shared" si="7"/>
        <v>6.9162544421673813E-2</v>
      </c>
      <c r="L18" s="9">
        <f t="shared" si="10"/>
        <v>4.6698220958410794E-5</v>
      </c>
      <c r="O18" s="21">
        <f t="shared" si="8"/>
        <v>242807.91939797805</v>
      </c>
      <c r="S18" s="2">
        <v>6</v>
      </c>
      <c r="T18" s="47">
        <f t="shared" si="11"/>
        <v>127896.02081594997</v>
      </c>
      <c r="U18" s="47">
        <f t="shared" si="12"/>
        <v>115735.74638334001</v>
      </c>
      <c r="Z18" s="2">
        <v>2016</v>
      </c>
      <c r="AA18" s="42">
        <v>2.07E-2</v>
      </c>
      <c r="AB18" s="42">
        <v>1.8499999999999999E-2</v>
      </c>
      <c r="AC18" s="52">
        <v>226706</v>
      </c>
      <c r="AD18" s="49">
        <f t="shared" si="0"/>
        <v>226688.52441098823</v>
      </c>
      <c r="AE18" s="42">
        <v>1.8499999999999999E-2</v>
      </c>
      <c r="AF18" s="42">
        <f t="shared" si="1"/>
        <v>1.0896440129449838E-2</v>
      </c>
      <c r="AG18" s="21">
        <f t="shared" si="2"/>
        <v>162996.72981344117</v>
      </c>
    </row>
    <row r="19" spans="1:33" x14ac:dyDescent="0.25">
      <c r="A19" s="1">
        <v>43709</v>
      </c>
      <c r="B19">
        <v>10.6</v>
      </c>
      <c r="C19">
        <v>10.6</v>
      </c>
      <c r="D19">
        <v>10.52</v>
      </c>
      <c r="E19">
        <v>10.57</v>
      </c>
      <c r="F19">
        <v>10.370317</v>
      </c>
      <c r="G19">
        <v>0</v>
      </c>
      <c r="H19" s="9">
        <f t="shared" si="5"/>
        <v>2.8792364322862253E-4</v>
      </c>
      <c r="I19" s="9">
        <f t="shared" si="6"/>
        <v>8.0679141789835429E-2</v>
      </c>
      <c r="J19" s="31">
        <f t="shared" si="9"/>
        <v>4.327135163547995E-5</v>
      </c>
      <c r="K19" s="9">
        <f t="shared" si="7"/>
        <v>6.3283859506046494E-2</v>
      </c>
      <c r="L19" s="9">
        <f t="shared" si="10"/>
        <v>4.6916983223720394E-5</v>
      </c>
      <c r="O19" s="21">
        <f t="shared" si="8"/>
        <v>242073.03892985065</v>
      </c>
      <c r="S19" s="2">
        <v>7</v>
      </c>
      <c r="T19" s="47">
        <f t="shared" si="11"/>
        <v>133249.79147884098</v>
      </c>
      <c r="U19" s="47">
        <f t="shared" si="12"/>
        <v>118589.28107129474</v>
      </c>
      <c r="Z19" s="2">
        <v>2017</v>
      </c>
      <c r="AA19" s="42">
        <v>2.1100000000000001E-2</v>
      </c>
      <c r="AB19" s="42">
        <v>1.8700000000000001E-2</v>
      </c>
      <c r="AC19" s="52">
        <v>230934</v>
      </c>
      <c r="AD19" s="49">
        <f t="shared" si="0"/>
        <v>230927.5998174737</v>
      </c>
      <c r="AE19" s="42">
        <v>1.8700000000000001E-2</v>
      </c>
      <c r="AF19" s="42">
        <f t="shared" si="1"/>
        <v>1.1014239482200648E-2</v>
      </c>
      <c r="AG19" s="21">
        <f t="shared" si="2"/>
        <v>164792.01483042198</v>
      </c>
    </row>
    <row r="20" spans="1:33" x14ac:dyDescent="0.25">
      <c r="A20" s="1">
        <v>43678</v>
      </c>
      <c r="B20">
        <v>10.54</v>
      </c>
      <c r="C20">
        <v>10.59</v>
      </c>
      <c r="D20">
        <v>10.52</v>
      </c>
      <c r="E20">
        <v>10.59</v>
      </c>
      <c r="F20">
        <v>10.367331999999999</v>
      </c>
      <c r="G20">
        <v>0</v>
      </c>
      <c r="H20" s="9">
        <f t="shared" si="5"/>
        <v>1.0978620734646843E-2</v>
      </c>
      <c r="I20" s="9">
        <f t="shared" si="6"/>
        <v>7.3319217503187636E-2</v>
      </c>
      <c r="J20" s="31">
        <f t="shared" si="9"/>
        <v>5.1820369745716766E-5</v>
      </c>
      <c r="K20" s="9">
        <f t="shared" si="7"/>
        <v>6.3379796287285226E-2</v>
      </c>
      <c r="L20" s="9">
        <f t="shared" si="10"/>
        <v>4.7414416980516891E-5</v>
      </c>
      <c r="O20" s="21">
        <f t="shared" si="8"/>
        <v>242003.36044063902</v>
      </c>
      <c r="S20" s="2">
        <v>8</v>
      </c>
      <c r="T20" s="47">
        <f t="shared" si="11"/>
        <v>138827.67279136728</v>
      </c>
      <c r="U20" s="47">
        <f t="shared" si="12"/>
        <v>121513.171379443</v>
      </c>
      <c r="Z20" s="2">
        <v>2018</v>
      </c>
      <c r="AA20" s="42">
        <v>1.9099999999999999E-2</v>
      </c>
      <c r="AB20" s="42">
        <v>8.6999999999999994E-3</v>
      </c>
      <c r="AC20" s="52">
        <v>232946</v>
      </c>
      <c r="AD20" s="49">
        <f t="shared" si="0"/>
        <v>232936.66993588573</v>
      </c>
      <c r="AE20" s="42">
        <v>8.6999999999999994E-3</v>
      </c>
      <c r="AF20" s="42">
        <f t="shared" si="1"/>
        <v>5.1242718446601939E-3</v>
      </c>
      <c r="AG20" s="21">
        <f t="shared" si="2"/>
        <v>165636.45391224234</v>
      </c>
    </row>
    <row r="21" spans="1:33" x14ac:dyDescent="0.25">
      <c r="A21" s="1">
        <v>43647</v>
      </c>
      <c r="B21">
        <v>10.49</v>
      </c>
      <c r="C21">
        <v>10.51</v>
      </c>
      <c r="D21">
        <v>10.47</v>
      </c>
      <c r="E21">
        <v>10.5</v>
      </c>
      <c r="F21">
        <v>10.254749</v>
      </c>
      <c r="G21">
        <v>0</v>
      </c>
      <c r="H21" s="9">
        <f t="shared" si="5"/>
        <v>3.5339351030867459E-3</v>
      </c>
      <c r="I21" s="9">
        <f t="shared" si="6"/>
        <v>5.5936231629168838E-2</v>
      </c>
      <c r="J21" s="31">
        <f t="shared" si="9"/>
        <v>4.8852386197868436E-5</v>
      </c>
      <c r="K21" s="9">
        <f t="shared" si="7"/>
        <v>5.0239225874349411E-2</v>
      </c>
      <c r="L21" s="9">
        <f t="shared" si="10"/>
        <v>4.4540594455586444E-5</v>
      </c>
      <c r="O21" s="21">
        <f t="shared" si="8"/>
        <v>239375.34926780418</v>
      </c>
      <c r="S21" s="2">
        <v>9</v>
      </c>
      <c r="T21" s="47">
        <f t="shared" si="11"/>
        <v>144639.0461010767</v>
      </c>
      <c r="U21" s="47">
        <f t="shared" si="12"/>
        <v>124509.151968069</v>
      </c>
      <c r="Z21" s="2">
        <v>2019</v>
      </c>
      <c r="AA21" s="42">
        <v>2.29E-2</v>
      </c>
      <c r="AB21" s="42">
        <v>5.8299999999999998E-2</v>
      </c>
      <c r="AC21" s="52">
        <v>246524</v>
      </c>
      <c r="AD21" s="49">
        <f t="shared" si="0"/>
        <v>246516.87779314787</v>
      </c>
      <c r="AE21" s="42">
        <v>5.8299999999999998E-2</v>
      </c>
      <c r="AF21" s="42">
        <f t="shared" si="1"/>
        <v>3.4338511326860839E-2</v>
      </c>
      <c r="AG21" s="21">
        <f t="shared" si="2"/>
        <v>171324.16316104896</v>
      </c>
    </row>
    <row r="22" spans="1:33" x14ac:dyDescent="0.25">
      <c r="A22" s="1">
        <v>43617</v>
      </c>
      <c r="B22">
        <v>10.46</v>
      </c>
      <c r="C22">
        <v>10.5</v>
      </c>
      <c r="D22">
        <v>10.44</v>
      </c>
      <c r="E22">
        <v>10.49</v>
      </c>
      <c r="F22">
        <v>10.218636999999999</v>
      </c>
      <c r="G22">
        <v>0</v>
      </c>
      <c r="H22" s="9">
        <f t="shared" si="5"/>
        <v>7.2077197491578751E-3</v>
      </c>
      <c r="I22" s="9">
        <f t="shared" si="6"/>
        <v>5.6873916740736996E-2</v>
      </c>
      <c r="J22" s="31">
        <f t="shared" si="9"/>
        <v>5.1226914786017472E-5</v>
      </c>
      <c r="K22" s="9">
        <f t="shared" si="7"/>
        <v>5.1914477210609426E-2</v>
      </c>
      <c r="L22" s="9">
        <f t="shared" si="10"/>
        <v>4.4629724942105697E-5</v>
      </c>
      <c r="O22" s="21">
        <f t="shared" si="8"/>
        <v>238532.39127704699</v>
      </c>
      <c r="S22" s="2">
        <v>10</v>
      </c>
      <c r="T22" s="47">
        <f t="shared" si="11"/>
        <v>150693.68546189653</v>
      </c>
      <c r="U22" s="47">
        <f t="shared" si="12"/>
        <v>127579.00026655334</v>
      </c>
      <c r="Z22" s="2">
        <v>2020</v>
      </c>
      <c r="AA22" s="42">
        <v>3.2000000000000002E-3</v>
      </c>
      <c r="AB22" s="42">
        <v>3.4799999999999998E-2</v>
      </c>
      <c r="AC22" s="52">
        <v>255110</v>
      </c>
      <c r="AD22" s="51">
        <f t="shared" si="0"/>
        <v>255095.66514034942</v>
      </c>
      <c r="AE22" s="42">
        <v>3.4799999999999998E-2</v>
      </c>
      <c r="AF22" s="42">
        <f t="shared" si="1"/>
        <v>2.0497087378640776E-2</v>
      </c>
      <c r="AG22" s="56">
        <f t="shared" si="2"/>
        <v>174835.8095034335</v>
      </c>
    </row>
    <row r="23" spans="1:33" x14ac:dyDescent="0.25">
      <c r="A23" s="1">
        <v>43586</v>
      </c>
      <c r="B23">
        <v>10.34</v>
      </c>
      <c r="C23">
        <v>10.44</v>
      </c>
      <c r="D23">
        <v>10.34</v>
      </c>
      <c r="E23">
        <v>10.44</v>
      </c>
      <c r="F23">
        <v>10.145511000000001</v>
      </c>
      <c r="G23">
        <v>0</v>
      </c>
      <c r="H23" s="9">
        <f t="shared" si="5"/>
        <v>1.2219149523328273E-2</v>
      </c>
      <c r="I23" s="9">
        <f t="shared" si="6"/>
        <v>4.8798893715038989E-2</v>
      </c>
      <c r="J23" s="31">
        <f t="shared" si="9"/>
        <v>5.1804795535507371E-5</v>
      </c>
      <c r="K23" s="9">
        <f t="shared" si="7"/>
        <v>4.8760514341245675E-2</v>
      </c>
      <c r="L23" s="9">
        <f t="shared" si="10"/>
        <v>4.5271053042002947E-5</v>
      </c>
      <c r="O23" s="21">
        <f t="shared" si="8"/>
        <v>236825.42002006577</v>
      </c>
      <c r="S23" s="2">
        <v>11</v>
      </c>
      <c r="T23" s="47">
        <f t="shared" si="11"/>
        <v>157001.77407295528</v>
      </c>
      <c r="U23" s="47">
        <f t="shared" si="12"/>
        <v>130724.53752787091</v>
      </c>
    </row>
    <row r="24" spans="1:33" x14ac:dyDescent="0.25">
      <c r="A24" s="1">
        <v>43556</v>
      </c>
      <c r="B24">
        <v>10.35</v>
      </c>
      <c r="C24">
        <v>10.35</v>
      </c>
      <c r="D24">
        <v>10.31</v>
      </c>
      <c r="E24">
        <v>10.34</v>
      </c>
      <c r="F24">
        <v>10.023038</v>
      </c>
      <c r="G24">
        <v>0</v>
      </c>
      <c r="H24" s="9">
        <f t="shared" si="5"/>
        <v>-3.8925131802422091E-4</v>
      </c>
      <c r="I24" s="9">
        <f t="shared" si="6"/>
        <v>3.6647624815861958E-2</v>
      </c>
      <c r="J24" s="31">
        <f t="shared" si="9"/>
        <v>4.6558156919448048E-5</v>
      </c>
      <c r="K24" s="9">
        <f t="shared" si="7"/>
        <v>3.1591508190741704E-2</v>
      </c>
      <c r="L24" s="9">
        <f t="shared" si="10"/>
        <v>4.1661427650251786E-5</v>
      </c>
      <c r="O24" s="21">
        <f t="shared" si="8"/>
        <v>233966.54778917294</v>
      </c>
      <c r="S24" s="2">
        <v>12</v>
      </c>
      <c r="T24" s="47">
        <f t="shared" si="11"/>
        <v>163573.92140553909</v>
      </c>
      <c r="U24" s="47">
        <f t="shared" si="12"/>
        <v>133947.62990908802</v>
      </c>
      <c r="AB24" s="2">
        <f>COUNTIF(AB2:AB22,"&lt;0")</f>
        <v>1</v>
      </c>
    </row>
    <row r="25" spans="1:33" x14ac:dyDescent="0.25">
      <c r="A25" s="1">
        <v>43525</v>
      </c>
      <c r="B25">
        <v>10.26</v>
      </c>
      <c r="C25">
        <v>10.39</v>
      </c>
      <c r="D25">
        <v>10.26</v>
      </c>
      <c r="E25">
        <v>10.37</v>
      </c>
      <c r="F25">
        <v>10.026941000000001</v>
      </c>
      <c r="G25">
        <v>0</v>
      </c>
      <c r="H25" s="9">
        <f t="shared" si="5"/>
        <v>1.1310159163021357E-2</v>
      </c>
      <c r="I25" s="9">
        <f t="shared" si="6"/>
        <v>4.4697957362278044E-2</v>
      </c>
      <c r="J25" s="31">
        <f t="shared" si="9"/>
        <v>5.0959346406906731E-5</v>
      </c>
      <c r="K25" s="9">
        <f t="shared" si="7"/>
        <v>3.9156436713995504E-2</v>
      </c>
      <c r="L25" s="9">
        <f t="shared" si="10"/>
        <v>4.1925957517575187E-5</v>
      </c>
      <c r="O25" s="21">
        <f t="shared" si="8"/>
        <v>234057.65503989087</v>
      </c>
      <c r="S25" s="2">
        <v>13</v>
      </c>
      <c r="T25" s="47">
        <f t="shared" si="11"/>
        <v>170421.18104698838</v>
      </c>
      <c r="U25" s="47">
        <f t="shared" si="12"/>
        <v>137250.18957849994</v>
      </c>
    </row>
    <row r="26" spans="1:33" x14ac:dyDescent="0.25">
      <c r="A26" s="1">
        <v>43497</v>
      </c>
      <c r="B26">
        <v>10.27</v>
      </c>
      <c r="C26">
        <v>10.3</v>
      </c>
      <c r="D26">
        <v>10.26</v>
      </c>
      <c r="E26">
        <v>10.28</v>
      </c>
      <c r="F26">
        <v>9.9148029999999991</v>
      </c>
      <c r="G26">
        <v>0</v>
      </c>
      <c r="H26" s="9">
        <f t="shared" si="5"/>
        <v>5.8906247130120824E-4</v>
      </c>
      <c r="I26" s="9">
        <f t="shared" si="6"/>
        <v>2.8378948006035597E-2</v>
      </c>
      <c r="J26" s="31">
        <f t="shared" si="9"/>
        <v>4.5737148391921553E-5</v>
      </c>
      <c r="K26" s="9">
        <f t="shared" si="7"/>
        <v>3.2631598571513508E-2</v>
      </c>
      <c r="L26" s="9">
        <f t="shared" si="10"/>
        <v>3.8044422035692699E-5</v>
      </c>
      <c r="O26" s="21">
        <f t="shared" si="8"/>
        <v>231440.0314475247</v>
      </c>
      <c r="S26" s="2">
        <v>14</v>
      </c>
      <c r="T26" s="47">
        <f t="shared" si="11"/>
        <v>177555.06929154601</v>
      </c>
      <c r="U26" s="47">
        <f t="shared" si="12"/>
        <v>140634.17585006545</v>
      </c>
    </row>
    <row r="27" spans="1:33" x14ac:dyDescent="0.25">
      <c r="A27" s="1">
        <v>43466</v>
      </c>
      <c r="B27">
        <v>10.26</v>
      </c>
      <c r="C27">
        <v>10.3</v>
      </c>
      <c r="D27">
        <v>10.23</v>
      </c>
      <c r="E27">
        <v>10.3</v>
      </c>
      <c r="F27">
        <v>9.9089659999999995</v>
      </c>
      <c r="G27">
        <v>0</v>
      </c>
      <c r="H27" s="9">
        <f t="shared" si="5"/>
        <v>7.4385393280588848E-3</v>
      </c>
      <c r="I27" s="9">
        <f t="shared" si="6"/>
        <v>3.4223209492967942E-2</v>
      </c>
      <c r="J27" s="31">
        <f t="shared" si="9"/>
        <v>5.2732682761960761E-5</v>
      </c>
      <c r="K27" s="9">
        <f t="shared" si="7"/>
        <v>3.1238548909484107E-2</v>
      </c>
      <c r="L27" s="9">
        <f t="shared" si="10"/>
        <v>3.8451714062087849E-5</v>
      </c>
      <c r="O27" s="21">
        <f t="shared" si="8"/>
        <v>231303.77907180335</v>
      </c>
      <c r="S27" s="2">
        <v>15</v>
      </c>
      <c r="T27" s="47">
        <f t="shared" si="11"/>
        <v>184987.58450942455</v>
      </c>
      <c r="U27" s="47">
        <f t="shared" si="12"/>
        <v>144101.59634581173</v>
      </c>
    </row>
    <row r="28" spans="1:33" x14ac:dyDescent="0.25">
      <c r="A28" s="1">
        <v>43435</v>
      </c>
      <c r="B28">
        <v>10.119999999999999</v>
      </c>
      <c r="C28">
        <v>10.25</v>
      </c>
      <c r="D28">
        <v>10.119999999999999</v>
      </c>
      <c r="E28">
        <v>10.25</v>
      </c>
      <c r="F28">
        <v>9.8358019999999993</v>
      </c>
      <c r="G28">
        <v>0</v>
      </c>
      <c r="H28" s="9">
        <f t="shared" si="5"/>
        <v>1.6464136209762843E-2</v>
      </c>
      <c r="I28" s="9">
        <f t="shared" si="6"/>
        <v>2.0006361168127814E-2</v>
      </c>
      <c r="J28" s="31">
        <f t="shared" si="9"/>
        <v>6.4064553447407439E-5</v>
      </c>
      <c r="K28" s="9">
        <f t="shared" si="7"/>
        <v>2.8309181451086792E-2</v>
      </c>
      <c r="L28" s="9">
        <f t="shared" si="10"/>
        <v>3.7805528360378671E-5</v>
      </c>
      <c r="O28" s="21">
        <f t="shared" si="8"/>
        <v>229595.92078547867</v>
      </c>
      <c r="S28" s="2">
        <v>16</v>
      </c>
      <c r="T28" s="47">
        <f t="shared" si="11"/>
        <v>192731.22732666938</v>
      </c>
      <c r="U28" s="47">
        <f t="shared" si="12"/>
        <v>147654.50818689886</v>
      </c>
    </row>
    <row r="29" spans="1:33" x14ac:dyDescent="0.25">
      <c r="A29" s="1">
        <v>43405</v>
      </c>
      <c r="B29">
        <v>10.050000000000001</v>
      </c>
      <c r="C29">
        <v>10.11</v>
      </c>
      <c r="D29">
        <v>10</v>
      </c>
      <c r="E29">
        <v>10.11</v>
      </c>
      <c r="F29">
        <v>9.6764869999999998</v>
      </c>
      <c r="G29">
        <v>0</v>
      </c>
      <c r="H29" s="9">
        <f t="shared" si="5"/>
        <v>8.375893109198021E-3</v>
      </c>
      <c r="I29" s="9">
        <f t="shared" si="6"/>
        <v>-7.6674241077095921E-3</v>
      </c>
      <c r="J29" s="31">
        <f t="shared" si="9"/>
        <v>4.0309617436854347E-5</v>
      </c>
      <c r="K29" s="9">
        <f t="shared" si="7"/>
        <v>1.7752342495343038E-2</v>
      </c>
      <c r="L29" s="9">
        <f t="shared" si="10"/>
        <v>2.9881908592626565E-5</v>
      </c>
      <c r="O29" s="21">
        <f t="shared" si="8"/>
        <v>225877.0502632845</v>
      </c>
      <c r="S29" s="2">
        <v>17</v>
      </c>
      <c r="T29" s="47">
        <f t="shared" si="11"/>
        <v>200799.02164975763</v>
      </c>
      <c r="U29" s="47">
        <f t="shared" si="12"/>
        <v>151295.01921405082</v>
      </c>
    </row>
    <row r="30" spans="1:33" x14ac:dyDescent="0.25">
      <c r="A30" s="1">
        <v>43374</v>
      </c>
      <c r="B30">
        <v>10.14</v>
      </c>
      <c r="C30">
        <v>10.14</v>
      </c>
      <c r="D30">
        <v>10.039999999999999</v>
      </c>
      <c r="E30">
        <v>10.050000000000001</v>
      </c>
      <c r="F30">
        <v>9.5961110000000005</v>
      </c>
      <c r="G30">
        <v>0</v>
      </c>
      <c r="H30" s="9">
        <f t="shared" si="5"/>
        <v>-6.524499302835815E-3</v>
      </c>
      <c r="I30" s="9">
        <f t="shared" si="6"/>
        <v>-1.3651152717639243E-2</v>
      </c>
      <c r="J30" s="31">
        <f t="shared" si="9"/>
        <v>3.2745815885820804E-5</v>
      </c>
      <c r="K30" s="9">
        <f t="shared" si="7"/>
        <v>2.5420561841222131E-3</v>
      </c>
      <c r="L30" s="9">
        <f t="shared" si="10"/>
        <v>3.90255767562938E-5</v>
      </c>
      <c r="O30" s="21">
        <f t="shared" si="8"/>
        <v>224000.84314473398</v>
      </c>
      <c r="S30" s="2">
        <v>18</v>
      </c>
      <c r="T30" s="47">
        <f t="shared" si="11"/>
        <v>209204.53657029392</v>
      </c>
      <c r="U30" s="47">
        <f t="shared" si="12"/>
        <v>155025.28923807701</v>
      </c>
    </row>
    <row r="31" spans="1:33" x14ac:dyDescent="0.25">
      <c r="A31" s="1">
        <v>43344</v>
      </c>
      <c r="B31">
        <v>10.199999999999999</v>
      </c>
      <c r="C31">
        <v>10.210000000000001</v>
      </c>
      <c r="D31">
        <v>10.119999999999999</v>
      </c>
      <c r="E31">
        <v>10.14</v>
      </c>
      <c r="F31">
        <v>9.6591319999999996</v>
      </c>
      <c r="G31">
        <v>0</v>
      </c>
      <c r="H31" s="9">
        <f t="shared" si="5"/>
        <v>-5.3947254205133511E-3</v>
      </c>
      <c r="I31" s="9">
        <f t="shared" si="6"/>
        <v>-9.6349848863484591E-3</v>
      </c>
      <c r="J31" s="31">
        <f t="shared" si="9"/>
        <v>3.0205108672462979E-5</v>
      </c>
      <c r="K31" s="9">
        <f t="shared" si="7"/>
        <v>-7.8606886579145191E-3</v>
      </c>
      <c r="L31" s="9">
        <f t="shared" si="10"/>
        <v>3.7531950803604581E-5</v>
      </c>
      <c r="O31" s="21">
        <f t="shared" si="8"/>
        <v>225471.93462500387</v>
      </c>
      <c r="S31" s="2">
        <v>19</v>
      </c>
      <c r="T31" s="47">
        <f t="shared" si="11"/>
        <v>217961.90918664404</v>
      </c>
      <c r="U31" s="47">
        <f t="shared" si="12"/>
        <v>158847.53132122607</v>
      </c>
    </row>
    <row r="32" spans="1:33" x14ac:dyDescent="0.25">
      <c r="A32" s="1">
        <v>43313</v>
      </c>
      <c r="B32">
        <v>10.19</v>
      </c>
      <c r="C32">
        <v>10.24</v>
      </c>
      <c r="D32">
        <v>10.19</v>
      </c>
      <c r="E32">
        <v>10.220000000000001</v>
      </c>
      <c r="F32">
        <v>9.7115229999999997</v>
      </c>
      <c r="G32">
        <v>0</v>
      </c>
      <c r="H32" s="9">
        <f t="shared" si="5"/>
        <v>4.4250862935783656E-3</v>
      </c>
      <c r="I32" s="9">
        <f t="shared" si="6"/>
        <v>-3.8866943414867516E-3</v>
      </c>
      <c r="J32" s="31">
        <f t="shared" si="9"/>
        <v>2.819079168823284E-5</v>
      </c>
      <c r="K32" s="9">
        <f t="shared" si="7"/>
        <v>-4.4099465479664592E-3</v>
      </c>
      <c r="L32" s="9">
        <f t="shared" si="10"/>
        <v>3.6989897798841321E-5</v>
      </c>
      <c r="O32" s="21">
        <f t="shared" si="8"/>
        <v>226694.89131789704</v>
      </c>
      <c r="S32" s="2">
        <v>20</v>
      </c>
      <c r="T32" s="47">
        <f t="shared" si="11"/>
        <v>227085.86838089005</v>
      </c>
      <c r="U32" s="47">
        <f t="shared" si="12"/>
        <v>162764.01309013218</v>
      </c>
      <c r="V32" s="2" t="s">
        <v>7</v>
      </c>
    </row>
    <row r="33" spans="1:21" x14ac:dyDescent="0.25">
      <c r="A33" s="1">
        <v>43282</v>
      </c>
      <c r="B33">
        <v>10.220000000000001</v>
      </c>
      <c r="C33">
        <v>10.24</v>
      </c>
      <c r="D33">
        <v>10.19</v>
      </c>
      <c r="E33">
        <v>10.199999999999999</v>
      </c>
      <c r="F33">
        <v>9.6687379999999994</v>
      </c>
      <c r="G33">
        <v>0</v>
      </c>
      <c r="H33" s="9">
        <f t="shared" si="5"/>
        <v>-4.8782973863443769E-4</v>
      </c>
      <c r="I33" s="9">
        <f t="shared" si="6"/>
        <v>-9.7770396621209947E-3</v>
      </c>
      <c r="J33" s="31">
        <f t="shared" si="9"/>
        <v>2.8860149962083944E-5</v>
      </c>
      <c r="K33" s="9">
        <f t="shared" si="7"/>
        <v>-5.2269952637687229E-3</v>
      </c>
      <c r="L33" s="9">
        <f t="shared" si="10"/>
        <v>3.6125537569070533E-5</v>
      </c>
      <c r="O33" s="21">
        <f t="shared" si="8"/>
        <v>225696.16630586376</v>
      </c>
      <c r="S33" s="2" t="s">
        <v>7</v>
      </c>
      <c r="T33" s="47" t="s">
        <v>7</v>
      </c>
      <c r="U33" s="47"/>
    </row>
    <row r="34" spans="1:21" x14ac:dyDescent="0.25">
      <c r="A34" s="1">
        <v>43252</v>
      </c>
      <c r="B34">
        <v>10.23</v>
      </c>
      <c r="C34">
        <v>10.23</v>
      </c>
      <c r="D34">
        <v>10.18</v>
      </c>
      <c r="E34">
        <v>10.23</v>
      </c>
      <c r="F34">
        <v>9.6734570000000009</v>
      </c>
      <c r="G34">
        <v>0</v>
      </c>
      <c r="H34" s="9">
        <f t="shared" si="5"/>
        <v>4.9168952650631079E-4</v>
      </c>
      <c r="I34" s="9">
        <f t="shared" si="6"/>
        <v>-4.2067779710433144E-3</v>
      </c>
      <c r="J34" s="31">
        <f t="shared" si="9"/>
        <v>3.0589120579363065E-5</v>
      </c>
      <c r="K34" s="9">
        <f t="shared" si="7"/>
        <v>-4.0959547800825313E-3</v>
      </c>
      <c r="L34" s="9">
        <f t="shared" si="10"/>
        <v>3.6456962793510727E-5</v>
      </c>
      <c r="O34" s="21">
        <f t="shared" si="8"/>
        <v>225806.32134458731</v>
      </c>
      <c r="S34" s="2" t="s">
        <v>7</v>
      </c>
      <c r="T34" s="47" t="s">
        <v>7</v>
      </c>
      <c r="U34" s="47" t="s">
        <v>7</v>
      </c>
    </row>
    <row r="35" spans="1:21" x14ac:dyDescent="0.25">
      <c r="A35" s="1">
        <v>43221</v>
      </c>
      <c r="B35">
        <v>10.19</v>
      </c>
      <c r="C35">
        <v>10.27</v>
      </c>
      <c r="D35">
        <v>10.119999999999999</v>
      </c>
      <c r="E35">
        <v>10.25</v>
      </c>
      <c r="F35">
        <v>9.6687030000000007</v>
      </c>
      <c r="G35">
        <v>0</v>
      </c>
      <c r="H35" s="9">
        <f t="shared" si="5"/>
        <v>7.3734625986659145E-3</v>
      </c>
      <c r="I35" s="9">
        <f t="shared" si="6"/>
        <v>-5.2802354728657508E-4</v>
      </c>
      <c r="J35" s="31">
        <f t="shared" si="9"/>
        <v>3.21206436381691E-5</v>
      </c>
      <c r="K35" s="9">
        <f t="shared" si="7"/>
        <v>-1.9186996569732226E-3</v>
      </c>
      <c r="L35" s="9">
        <f t="shared" si="10"/>
        <v>3.8842358223334397E-5</v>
      </c>
      <c r="O35" s="21">
        <f t="shared" si="8"/>
        <v>225695.34930515278</v>
      </c>
      <c r="S35" s="2" t="s">
        <v>7</v>
      </c>
      <c r="T35" s="47" t="s">
        <v>7</v>
      </c>
      <c r="U35" s="47" t="s">
        <v>7</v>
      </c>
    </row>
    <row r="36" spans="1:21" x14ac:dyDescent="0.25">
      <c r="A36" s="1">
        <v>43191</v>
      </c>
      <c r="B36">
        <v>10.27</v>
      </c>
      <c r="C36">
        <v>10.27</v>
      </c>
      <c r="D36">
        <v>10.16</v>
      </c>
      <c r="E36">
        <v>10.199999999999999</v>
      </c>
      <c r="F36">
        <v>9.5979329999999994</v>
      </c>
      <c r="G36">
        <v>0</v>
      </c>
      <c r="H36" s="9">
        <f t="shared" si="5"/>
        <v>-4.4873063466401245E-3</v>
      </c>
      <c r="I36" s="9">
        <f t="shared" si="6"/>
        <v>-1.2161165209222016E-2</v>
      </c>
      <c r="J36" s="31">
        <f t="shared" si="9"/>
        <v>3.1525791929792028E-5</v>
      </c>
      <c r="K36" s="9">
        <f t="shared" si="7"/>
        <v>-1.7719244053803799E-3</v>
      </c>
      <c r="L36" s="9">
        <f t="shared" si="10"/>
        <v>3.6725177294354773E-5</v>
      </c>
      <c r="O36" s="21">
        <f t="shared" si="8"/>
        <v>224043.37386746213</v>
      </c>
      <c r="S36" s="2" t="s">
        <v>7</v>
      </c>
      <c r="T36" s="47" t="s">
        <v>7</v>
      </c>
      <c r="U36" s="47" t="s">
        <v>7</v>
      </c>
    </row>
    <row r="37" spans="1:21" x14ac:dyDescent="0.25">
      <c r="A37" s="1">
        <v>43160</v>
      </c>
      <c r="B37">
        <v>10.26</v>
      </c>
      <c r="C37">
        <v>10.27</v>
      </c>
      <c r="D37">
        <v>10.210000000000001</v>
      </c>
      <c r="E37">
        <v>10.27</v>
      </c>
      <c r="F37">
        <v>9.6411960000000008</v>
      </c>
      <c r="G37">
        <v>0</v>
      </c>
      <c r="H37" s="9">
        <f t="shared" si="5"/>
        <v>6.2753944731232135E-3</v>
      </c>
      <c r="I37" s="9">
        <f t="shared" si="6"/>
        <v>-8.2080057903735387E-4</v>
      </c>
      <c r="J37" s="31">
        <f t="shared" si="9"/>
        <v>3.1992028819491852E-5</v>
      </c>
      <c r="K37" s="9">
        <f t="shared" si="7"/>
        <v>4.7781487445792718E-3</v>
      </c>
      <c r="L37" s="9">
        <f t="shared" si="10"/>
        <v>3.6000585321487291E-5</v>
      </c>
      <c r="O37" s="21">
        <f t="shared" si="8"/>
        <v>225053.25677492024</v>
      </c>
      <c r="S37" s="2" t="s">
        <v>7</v>
      </c>
      <c r="T37" s="47" t="s">
        <v>70</v>
      </c>
      <c r="U37" s="47" t="s">
        <v>7</v>
      </c>
    </row>
    <row r="38" spans="1:21" x14ac:dyDescent="0.25">
      <c r="A38" s="1">
        <v>43132</v>
      </c>
      <c r="B38">
        <v>10.31</v>
      </c>
      <c r="C38">
        <v>10.31</v>
      </c>
      <c r="D38">
        <v>10.210000000000001</v>
      </c>
      <c r="E38">
        <v>10.23</v>
      </c>
      <c r="F38">
        <v>9.5810709999999997</v>
      </c>
      <c r="G38">
        <v>0</v>
      </c>
      <c r="H38" s="9">
        <f t="shared" si="5"/>
        <v>-6.4101161447255722E-3</v>
      </c>
      <c r="I38" s="9">
        <f t="shared" si="6"/>
        <v>-2.1267530220045682E-3</v>
      </c>
      <c r="J38" s="31">
        <f t="shared" si="9"/>
        <v>2.8548352485132569E-5</v>
      </c>
      <c r="K38" s="9">
        <f t="shared" si="7"/>
        <v>9.2873296064911184E-4</v>
      </c>
      <c r="L38" s="9">
        <f t="shared" si="10"/>
        <v>3.4767783899939672E-5</v>
      </c>
      <c r="O38" s="21">
        <f t="shared" si="8"/>
        <v>223649.76626776819</v>
      </c>
      <c r="S38" s="2" t="s">
        <v>7</v>
      </c>
      <c r="T38" s="47" t="s">
        <v>7</v>
      </c>
      <c r="U38" s="47" t="s">
        <v>7</v>
      </c>
    </row>
    <row r="39" spans="1:21" x14ac:dyDescent="0.25">
      <c r="A39" s="1">
        <v>43101</v>
      </c>
      <c r="B39">
        <v>10.45</v>
      </c>
      <c r="C39">
        <v>10.46</v>
      </c>
      <c r="D39">
        <v>10.32</v>
      </c>
      <c r="E39">
        <v>10.32</v>
      </c>
      <c r="F39">
        <v>9.6428829999999994</v>
      </c>
      <c r="G39">
        <v>0</v>
      </c>
      <c r="H39" s="9">
        <f t="shared" si="5"/>
        <v>-1.111354498611153E-2</v>
      </c>
      <c r="I39" s="9">
        <f t="shared" si="6"/>
        <v>3.5469565869872552E-3</v>
      </c>
      <c r="J39" s="31">
        <f t="shared" si="9"/>
        <v>2.6257570123156102E-5</v>
      </c>
      <c r="K39" s="9">
        <f t="shared" si="7"/>
        <v>1.0478695857835892E-2</v>
      </c>
      <c r="L39" s="9">
        <f t="shared" si="10"/>
        <v>3.3058253433792806E-5</v>
      </c>
      <c r="O39" s="21">
        <f t="shared" si="8"/>
        <v>225092.63620919158</v>
      </c>
      <c r="S39" s="2" t="s">
        <v>7</v>
      </c>
      <c r="T39" s="47" t="s">
        <v>7</v>
      </c>
      <c r="U39" s="47" t="s">
        <v>7</v>
      </c>
    </row>
    <row r="40" spans="1:21" x14ac:dyDescent="0.25">
      <c r="A40" s="1">
        <v>43070</v>
      </c>
      <c r="B40">
        <v>10.49</v>
      </c>
      <c r="C40">
        <v>10.5</v>
      </c>
      <c r="D40">
        <v>10.44</v>
      </c>
      <c r="E40">
        <v>10.46</v>
      </c>
      <c r="F40">
        <v>9.7512539999999994</v>
      </c>
      <c r="G40">
        <v>0</v>
      </c>
      <c r="H40" s="9">
        <f t="shared" si="5"/>
        <v>2.2954238917732802E-3</v>
      </c>
      <c r="I40" s="9">
        <f t="shared" si="6"/>
        <v>1.9469893645849726E-2</v>
      </c>
      <c r="J40" s="31">
        <f t="shared" si="9"/>
        <v>1.3963423549511254E-5</v>
      </c>
      <c r="K40" s="9">
        <f t="shared" si="7"/>
        <v>2.48806929530698E-2</v>
      </c>
      <c r="L40" s="9">
        <f t="shared" si="10"/>
        <v>3.2209406922540602E-5</v>
      </c>
      <c r="O40" s="21">
        <f t="shared" si="8"/>
        <v>227622.32718217408</v>
      </c>
      <c r="S40" s="2" t="s">
        <v>7</v>
      </c>
      <c r="T40" s="47" t="s">
        <v>7</v>
      </c>
      <c r="U40" s="47" t="s">
        <v>7</v>
      </c>
    </row>
    <row r="41" spans="1:21" x14ac:dyDescent="0.25">
      <c r="A41" s="1">
        <v>43040</v>
      </c>
      <c r="B41">
        <v>10.51</v>
      </c>
      <c r="C41">
        <v>10.54</v>
      </c>
      <c r="D41">
        <v>10.46</v>
      </c>
      <c r="E41">
        <v>10.46</v>
      </c>
      <c r="F41">
        <v>9.7289220000000007</v>
      </c>
      <c r="G41">
        <v>0</v>
      </c>
      <c r="H41" s="9">
        <f t="shared" si="5"/>
        <v>-2.4793135066858902E-3</v>
      </c>
      <c r="I41" s="9">
        <f t="shared" si="6"/>
        <v>2.3267344383811884E-2</v>
      </c>
      <c r="J41" s="31">
        <f t="shared" si="9"/>
        <v>2.0405370935578713E-5</v>
      </c>
      <c r="K41" s="9">
        <f t="shared" si="7"/>
        <v>3.522605968670367E-2</v>
      </c>
      <c r="L41" s="9">
        <f t="shared" si="10"/>
        <v>3.2269351961720354E-5</v>
      </c>
      <c r="O41" s="21">
        <f t="shared" si="8"/>
        <v>227101.03404278585</v>
      </c>
      <c r="S41" s="2" t="s">
        <v>7</v>
      </c>
      <c r="T41" s="47" t="s">
        <v>7</v>
      </c>
      <c r="U41" s="47" t="s">
        <v>7</v>
      </c>
    </row>
    <row r="42" spans="1:21" x14ac:dyDescent="0.25">
      <c r="A42" s="1">
        <v>43009</v>
      </c>
      <c r="B42">
        <v>10.55</v>
      </c>
      <c r="C42">
        <v>10.56</v>
      </c>
      <c r="D42">
        <v>10.47</v>
      </c>
      <c r="E42">
        <v>10.51</v>
      </c>
      <c r="F42">
        <v>9.7531029999999994</v>
      </c>
      <c r="G42">
        <v>0</v>
      </c>
      <c r="H42" s="9">
        <f t="shared" si="5"/>
        <v>3.7817649795632166E-4</v>
      </c>
      <c r="I42" s="9">
        <f t="shared" si="6"/>
        <v>1.8943604945329394E-2</v>
      </c>
      <c r="J42" s="31">
        <f t="shared" si="9"/>
        <v>4.7613582546775331E-5</v>
      </c>
      <c r="K42" s="9">
        <f t="shared" si="7"/>
        <v>3.7898263845361206E-2</v>
      </c>
      <c r="L42" s="9">
        <f t="shared" si="10"/>
        <v>3.1651496959271205E-5</v>
      </c>
      <c r="O42" s="21">
        <f t="shared" si="8"/>
        <v>227665.4881625936</v>
      </c>
      <c r="S42" s="2" t="s">
        <v>7</v>
      </c>
      <c r="T42" s="47" t="s">
        <v>7</v>
      </c>
      <c r="U42" s="47" t="s">
        <v>7</v>
      </c>
    </row>
    <row r="43" spans="1:21" x14ac:dyDescent="0.25">
      <c r="A43" s="1">
        <v>42979</v>
      </c>
      <c r="B43">
        <v>10.57</v>
      </c>
      <c r="C43">
        <v>10.6</v>
      </c>
      <c r="D43">
        <v>10.53</v>
      </c>
      <c r="E43">
        <v>10.53</v>
      </c>
      <c r="F43">
        <v>9.7494160000000001</v>
      </c>
      <c r="G43">
        <v>0</v>
      </c>
      <c r="H43" s="9">
        <f t="shared" si="5"/>
        <v>-1.5144093173810606E-3</v>
      </c>
      <c r="I43" s="9">
        <f t="shared" si="6"/>
        <v>1.4128470578422707E-3</v>
      </c>
      <c r="J43" s="31">
        <f t="shared" si="9"/>
        <v>4.797253873448303E-5</v>
      </c>
      <c r="K43" s="9">
        <f t="shared" si="7"/>
        <v>3.770014842661927E-2</v>
      </c>
      <c r="L43" s="9">
        <f t="shared" si="10"/>
        <v>3.1840110341801173E-5</v>
      </c>
      <c r="O43" s="21">
        <f t="shared" si="8"/>
        <v>227579.42297340659</v>
      </c>
      <c r="S43" s="2" t="s">
        <v>7</v>
      </c>
      <c r="T43" s="47" t="s">
        <v>7</v>
      </c>
      <c r="U43" s="47" t="s">
        <v>7</v>
      </c>
    </row>
    <row r="44" spans="1:21" x14ac:dyDescent="0.25">
      <c r="A44" s="1">
        <v>42948</v>
      </c>
      <c r="B44">
        <v>10.56</v>
      </c>
      <c r="C44">
        <v>10.57</v>
      </c>
      <c r="D44">
        <v>10.54</v>
      </c>
      <c r="E44">
        <v>10.57</v>
      </c>
      <c r="F44">
        <v>9.7642030000000002</v>
      </c>
      <c r="G44">
        <v>0</v>
      </c>
      <c r="H44" s="9">
        <f t="shared" si="5"/>
        <v>5.1346861742192348E-3</v>
      </c>
      <c r="I44" s="9">
        <f t="shared" si="6"/>
        <v>9.9061565178878291E-4</v>
      </c>
      <c r="J44" s="31">
        <f t="shared" si="9"/>
        <v>4.8764683535149125E-5</v>
      </c>
      <c r="K44" s="9">
        <f t="shared" si="7"/>
        <v>3.8400560324777483E-2</v>
      </c>
      <c r="L44" s="9">
        <f t="shared" si="10"/>
        <v>3.2464680623795469E-5</v>
      </c>
      <c r="O44" s="21">
        <f t="shared" si="8"/>
        <v>227924.59410237553</v>
      </c>
      <c r="S44" s="2" t="s">
        <v>7</v>
      </c>
      <c r="T44" s="47" t="s">
        <v>7</v>
      </c>
      <c r="U44" s="47" t="s">
        <v>7</v>
      </c>
    </row>
    <row r="45" spans="1:21" x14ac:dyDescent="0.25">
      <c r="A45" s="1">
        <v>42917</v>
      </c>
      <c r="B45">
        <v>10.51</v>
      </c>
      <c r="C45">
        <v>10.55</v>
      </c>
      <c r="D45">
        <v>10.5</v>
      </c>
      <c r="E45">
        <v>10.54</v>
      </c>
      <c r="F45">
        <v>9.7143230000000003</v>
      </c>
      <c r="G45">
        <v>0</v>
      </c>
      <c r="H45" s="9">
        <f t="shared" si="5"/>
        <v>4.1878014776182476E-3</v>
      </c>
      <c r="I45" s="9">
        <f t="shared" si="6"/>
        <v>-5.3695945755471877E-4</v>
      </c>
      <c r="J45" s="31">
        <f t="shared" si="9"/>
        <v>4.6583648440288617E-5</v>
      </c>
      <c r="K45" s="9">
        <f t="shared" si="7"/>
        <v>3.9975527022780906E-2</v>
      </c>
      <c r="L45" s="9">
        <f t="shared" si="10"/>
        <v>3.2272361643955307E-5</v>
      </c>
      <c r="O45" s="21">
        <f t="shared" si="8"/>
        <v>226760.25137477898</v>
      </c>
      <c r="S45" s="2" t="s">
        <v>7</v>
      </c>
      <c r="T45" s="47" t="s">
        <v>7</v>
      </c>
      <c r="U45" s="47" t="s">
        <v>7</v>
      </c>
    </row>
    <row r="46" spans="1:21" x14ac:dyDescent="0.25">
      <c r="A46" s="1">
        <v>42887</v>
      </c>
      <c r="B46">
        <v>10.59</v>
      </c>
      <c r="C46">
        <v>10.61</v>
      </c>
      <c r="D46">
        <v>10.52</v>
      </c>
      <c r="E46">
        <v>10.52</v>
      </c>
      <c r="F46">
        <v>9.6738110000000006</v>
      </c>
      <c r="G46">
        <v>0</v>
      </c>
      <c r="H46" s="9">
        <f t="shared" si="5"/>
        <v>-4.3516467320399111E-3</v>
      </c>
      <c r="I46" s="9">
        <f t="shared" si="6"/>
        <v>-4.0595096879083902E-3</v>
      </c>
      <c r="J46" s="31">
        <f t="shared" si="9"/>
        <v>4.5632947303729152E-5</v>
      </c>
      <c r="K46" s="9">
        <f t="shared" si="7"/>
        <v>3.467512876470169E-2</v>
      </c>
      <c r="L46" s="9">
        <f t="shared" si="10"/>
        <v>3.2651890311058685E-5</v>
      </c>
      <c r="O46" s="21">
        <f t="shared" si="8"/>
        <v>225814.58472320737</v>
      </c>
      <c r="T46" s="2" t="s">
        <v>7</v>
      </c>
      <c r="U46" s="47" t="s">
        <v>7</v>
      </c>
    </row>
    <row r="47" spans="1:21" x14ac:dyDescent="0.25">
      <c r="A47" s="1">
        <v>42856</v>
      </c>
      <c r="B47">
        <v>10.54</v>
      </c>
      <c r="C47">
        <v>10.59</v>
      </c>
      <c r="D47">
        <v>10.51</v>
      </c>
      <c r="E47">
        <v>10.59</v>
      </c>
      <c r="F47">
        <v>9.7160919999999997</v>
      </c>
      <c r="G47">
        <v>0</v>
      </c>
      <c r="H47" s="9">
        <f t="shared" si="5"/>
        <v>6.9411539875777611E-3</v>
      </c>
      <c r="I47" s="9">
        <f t="shared" si="6"/>
        <v>2.9731741281616305E-3</v>
      </c>
      <c r="J47" s="31">
        <f t="shared" si="9"/>
        <v>4.8191633183795658E-5</v>
      </c>
      <c r="K47" s="9">
        <f t="shared" si="7"/>
        <v>4.4955684447020791E-2</v>
      </c>
      <c r="L47" s="9">
        <f t="shared" si="10"/>
        <v>3.4739001821033871E-5</v>
      </c>
      <c r="O47" s="21">
        <f t="shared" si="8"/>
        <v>226801.54492500186</v>
      </c>
      <c r="T47" s="2" t="s">
        <v>7</v>
      </c>
      <c r="U47" s="47" t="s">
        <v>7</v>
      </c>
    </row>
    <row r="48" spans="1:21" x14ac:dyDescent="0.25">
      <c r="A48" s="1">
        <v>42826</v>
      </c>
      <c r="B48">
        <v>10.54</v>
      </c>
      <c r="C48">
        <v>10.6</v>
      </c>
      <c r="D48">
        <v>10.52</v>
      </c>
      <c r="E48">
        <v>10.54</v>
      </c>
      <c r="F48">
        <v>9.6491159999999994</v>
      </c>
      <c r="G48">
        <v>0</v>
      </c>
      <c r="H48" s="9">
        <f t="shared" si="5"/>
        <v>4.9601671240435503E-3</v>
      </c>
      <c r="I48" s="9">
        <f t="shared" si="6"/>
        <v>3.5513371336571816E-3</v>
      </c>
      <c r="J48" s="31">
        <f t="shared" si="9"/>
        <v>4.4806474968271234E-5</v>
      </c>
      <c r="K48" s="9">
        <f t="shared" si="7"/>
        <v>2.9934781543628251E-2</v>
      </c>
      <c r="L48" s="9">
        <f t="shared" si="10"/>
        <v>3.3826880314913689E-5</v>
      </c>
      <c r="O48" s="21">
        <f t="shared" si="8"/>
        <v>225238.13236438623</v>
      </c>
      <c r="T48" s="2" t="s">
        <v>7</v>
      </c>
      <c r="U48" s="47" t="s">
        <v>7</v>
      </c>
    </row>
    <row r="49" spans="1:21" x14ac:dyDescent="0.25">
      <c r="A49" s="1">
        <v>42795</v>
      </c>
      <c r="B49">
        <v>10.5</v>
      </c>
      <c r="C49">
        <v>10.51</v>
      </c>
      <c r="D49">
        <v>10.39</v>
      </c>
      <c r="E49">
        <v>10.51</v>
      </c>
      <c r="F49">
        <v>9.6014909999999993</v>
      </c>
      <c r="G49">
        <v>0</v>
      </c>
      <c r="H49" s="9">
        <f t="shared" si="5"/>
        <v>-7.6076088993833589E-4</v>
      </c>
      <c r="I49" s="9">
        <f t="shared" si="6"/>
        <v>6.4020606652304721E-4</v>
      </c>
      <c r="J49" s="31">
        <f t="shared" si="9"/>
        <v>4.327808477744185E-5</v>
      </c>
      <c r="K49" s="9">
        <f t="shared" si="7"/>
        <v>2.2953863954413178E-2</v>
      </c>
      <c r="L49" s="9">
        <f t="shared" si="10"/>
        <v>3.4650100687707021E-5</v>
      </c>
      <c r="O49" s="21">
        <f t="shared" si="8"/>
        <v>224126.42782545707</v>
      </c>
      <c r="U49" s="2" t="s">
        <v>7</v>
      </c>
    </row>
    <row r="50" spans="1:21" x14ac:dyDescent="0.25">
      <c r="A50" s="1">
        <v>42767</v>
      </c>
      <c r="B50">
        <v>10.51</v>
      </c>
      <c r="C50">
        <v>10.57</v>
      </c>
      <c r="D50">
        <v>10.5</v>
      </c>
      <c r="E50">
        <v>10.54</v>
      </c>
      <c r="F50">
        <v>9.6088009999999997</v>
      </c>
      <c r="G50">
        <v>0</v>
      </c>
      <c r="H50" s="9">
        <f t="shared" si="5"/>
        <v>4.5767788977843027E-3</v>
      </c>
      <c r="I50" s="9">
        <f t="shared" si="6"/>
        <v>3.8256694059587053E-3</v>
      </c>
      <c r="J50" s="31">
        <f t="shared" si="9"/>
        <v>4.377965121717408E-5</v>
      </c>
      <c r="K50" s="9">
        <f t="shared" si="7"/>
        <v>3.0852181275393017E-2</v>
      </c>
      <c r="L50" s="9">
        <f t="shared" si="10"/>
        <v>3.4521498867169495E-5</v>
      </c>
      <c r="O50" s="21">
        <f t="shared" si="8"/>
        <v>224297.06425967382</v>
      </c>
    </row>
    <row r="51" spans="1:21" x14ac:dyDescent="0.25">
      <c r="A51" s="1">
        <v>42736</v>
      </c>
      <c r="B51">
        <v>10.54</v>
      </c>
      <c r="C51">
        <v>10.57</v>
      </c>
      <c r="D51">
        <v>10.48</v>
      </c>
      <c r="E51">
        <v>10.51</v>
      </c>
      <c r="F51">
        <v>9.5650239999999993</v>
      </c>
      <c r="G51">
        <v>0</v>
      </c>
      <c r="H51" s="9">
        <f t="shared" si="5"/>
        <v>6.0289009869155521E-3</v>
      </c>
      <c r="I51" s="9">
        <f t="shared" si="6"/>
        <v>2.3198432843062355E-3</v>
      </c>
      <c r="J51" s="31">
        <f t="shared" si="9"/>
        <v>4.2836151393194416E-5</v>
      </c>
      <c r="K51" s="9">
        <f t="shared" si="7"/>
        <v>2.6349375103412582E-2</v>
      </c>
      <c r="L51" s="9">
        <f t="shared" si="10"/>
        <v>3.4637777341885848E-5</v>
      </c>
      <c r="O51" s="21">
        <f t="shared" si="8"/>
        <v>223275.18311320239</v>
      </c>
    </row>
    <row r="52" spans="1:21" x14ac:dyDescent="0.25">
      <c r="A52" s="1">
        <v>42705</v>
      </c>
      <c r="B52">
        <v>10.62</v>
      </c>
      <c r="C52">
        <v>10.66</v>
      </c>
      <c r="D52">
        <v>10.45</v>
      </c>
      <c r="E52">
        <v>10.54</v>
      </c>
      <c r="F52">
        <v>9.5077029999999993</v>
      </c>
      <c r="G52">
        <v>0</v>
      </c>
      <c r="H52" s="9">
        <f t="shared" si="5"/>
        <v>-6.6942623727522365E-3</v>
      </c>
      <c r="I52" s="9">
        <f t="shared" si="6"/>
        <v>-7.1711402123455126E-4</v>
      </c>
      <c r="J52" s="31">
        <f t="shared" si="9"/>
        <v>5.2695088908469016E-5</v>
      </c>
      <c r="K52" s="9">
        <f t="shared" si="7"/>
        <v>1.7479730567060248E-2</v>
      </c>
      <c r="L52" s="9">
        <f t="shared" si="10"/>
        <v>3.5813551802306617E-5</v>
      </c>
      <c r="O52" s="21">
        <f t="shared" si="8"/>
        <v>221937.14603444212</v>
      </c>
    </row>
    <row r="53" spans="1:21" x14ac:dyDescent="0.25">
      <c r="A53" s="1">
        <v>42675</v>
      </c>
      <c r="B53">
        <v>10.84</v>
      </c>
      <c r="C53">
        <v>10.85</v>
      </c>
      <c r="D53">
        <v>10.6</v>
      </c>
      <c r="E53">
        <v>10.63</v>
      </c>
      <c r="F53">
        <v>9.5717789999999994</v>
      </c>
      <c r="G53">
        <v>0</v>
      </c>
      <c r="H53" s="9">
        <f t="shared" si="5"/>
        <v>-1.6833166232883515E-2</v>
      </c>
      <c r="I53" s="9">
        <f t="shared" si="6"/>
        <v>1.8504933882904535E-2</v>
      </c>
      <c r="J53" s="31">
        <f t="shared" si="9"/>
        <v>4.7046903638717981E-5</v>
      </c>
      <c r="K53" s="9">
        <f t="shared" si="7"/>
        <v>3.2782650663560835E-2</v>
      </c>
      <c r="L53" s="9">
        <f t="shared" si="10"/>
        <v>3.3074096302924845E-5</v>
      </c>
      <c r="O53" s="21">
        <f t="shared" si="8"/>
        <v>223432.86425043002</v>
      </c>
    </row>
    <row r="54" spans="1:21" x14ac:dyDescent="0.25">
      <c r="A54" s="1">
        <v>42644</v>
      </c>
      <c r="B54">
        <v>10.88</v>
      </c>
      <c r="C54">
        <v>10.88</v>
      </c>
      <c r="D54">
        <v>10.82</v>
      </c>
      <c r="E54">
        <v>10.83</v>
      </c>
      <c r="F54">
        <v>9.7356610000000003</v>
      </c>
      <c r="G54">
        <v>0</v>
      </c>
      <c r="H54" s="9">
        <f t="shared" si="5"/>
        <v>-1.9354064876457619E-3</v>
      </c>
      <c r="I54" s="9">
        <f t="shared" si="6"/>
        <v>3.6042134414759494E-2</v>
      </c>
      <c r="J54" s="31">
        <f t="shared" si="9"/>
        <v>1.4271992912740259E-5</v>
      </c>
      <c r="K54" s="9">
        <f t="shared" si="7"/>
        <v>5.1633480440405166E-2</v>
      </c>
      <c r="L54" s="9">
        <f t="shared" si="10"/>
        <v>1.8535072290878166E-5</v>
      </c>
      <c r="O54" s="21">
        <f t="shared" si="8"/>
        <v>227258.34169397413</v>
      </c>
    </row>
    <row r="55" spans="1:21" x14ac:dyDescent="0.25">
      <c r="A55" s="1">
        <v>42614</v>
      </c>
      <c r="B55">
        <v>10.86</v>
      </c>
      <c r="C55">
        <v>10.87</v>
      </c>
      <c r="D55">
        <v>10.83</v>
      </c>
      <c r="E55">
        <v>10.87</v>
      </c>
      <c r="F55">
        <v>9.7545400000000004</v>
      </c>
      <c r="G55">
        <v>0</v>
      </c>
      <c r="H55" s="9">
        <f t="shared" si="5"/>
        <v>3.6007869506608295E-3</v>
      </c>
      <c r="I55" s="9">
        <f t="shared" si="6"/>
        <v>3.8245532433265242E-2</v>
      </c>
      <c r="J55" s="31">
        <f t="shared" si="9"/>
        <v>1.3393907266753911E-5</v>
      </c>
      <c r="K55" s="9">
        <f t="shared" si="7"/>
        <v>5.9838788256497633E-2</v>
      </c>
      <c r="L55" s="9">
        <f t="shared" si="10"/>
        <v>2.0395820930642492E-5</v>
      </c>
      <c r="O55" s="21">
        <f t="shared" si="8"/>
        <v>227699.0318775005</v>
      </c>
    </row>
    <row r="56" spans="1:21" x14ac:dyDescent="0.25">
      <c r="A56" s="1">
        <v>42583</v>
      </c>
      <c r="B56">
        <v>10.86</v>
      </c>
      <c r="C56">
        <v>10.86</v>
      </c>
      <c r="D56">
        <v>10.84</v>
      </c>
      <c r="E56">
        <v>10.85</v>
      </c>
      <c r="F56">
        <v>9.7195420000000006</v>
      </c>
      <c r="G56">
        <v>0</v>
      </c>
      <c r="H56" s="9">
        <f t="shared" si="5"/>
        <v>6.4859909801498873E-4</v>
      </c>
      <c r="I56" s="9">
        <f t="shared" si="6"/>
        <v>3.365096556269967E-2</v>
      </c>
      <c r="J56" s="31">
        <f t="shared" si="9"/>
        <v>1.4469443059988579E-5</v>
      </c>
      <c r="K56" s="9">
        <f t="shared" si="7"/>
        <v>6.7210178941809015E-2</v>
      </c>
      <c r="L56" s="9">
        <f t="shared" si="10"/>
        <v>2.1188966078496824E-5</v>
      </c>
      <c r="O56" s="21">
        <f t="shared" si="8"/>
        <v>226882.07785223136</v>
      </c>
    </row>
    <row r="57" spans="1:21" x14ac:dyDescent="0.25">
      <c r="A57" s="1">
        <v>42552</v>
      </c>
      <c r="B57">
        <v>10.87</v>
      </c>
      <c r="C57">
        <v>10.88</v>
      </c>
      <c r="D57">
        <v>10.82</v>
      </c>
      <c r="E57">
        <v>10.86</v>
      </c>
      <c r="F57">
        <v>9.7132419999999993</v>
      </c>
      <c r="G57">
        <v>0</v>
      </c>
      <c r="H57" s="9">
        <f t="shared" si="5"/>
        <v>2.6789742022793185E-3</v>
      </c>
      <c r="I57" s="9">
        <f t="shared" si="6"/>
        <v>3.985979960207308E-2</v>
      </c>
      <c r="J57" s="31">
        <f t="shared" si="9"/>
        <v>1.5444935275823663E-5</v>
      </c>
      <c r="K57" s="9">
        <f t="shared" si="7"/>
        <v>6.4826859497880751E-2</v>
      </c>
      <c r="L57" s="9">
        <f t="shared" si="10"/>
        <v>2.306679528294459E-5</v>
      </c>
      <c r="O57" s="21">
        <f t="shared" si="8"/>
        <v>226735.01772424701</v>
      </c>
    </row>
    <row r="58" spans="1:21" x14ac:dyDescent="0.25">
      <c r="A58" s="1">
        <v>42522</v>
      </c>
      <c r="B58">
        <v>10.8</v>
      </c>
      <c r="C58">
        <v>10.85</v>
      </c>
      <c r="D58">
        <v>10.8</v>
      </c>
      <c r="E58">
        <v>10.85</v>
      </c>
      <c r="F58">
        <v>9.6872900000000008</v>
      </c>
      <c r="G58">
        <v>0</v>
      </c>
      <c r="H58" s="9">
        <f t="shared" si="5"/>
        <v>7.5216043315789105E-3</v>
      </c>
      <c r="I58" s="9">
        <f t="shared" si="6"/>
        <v>3.6116792867982153E-2</v>
      </c>
      <c r="J58" s="31">
        <f t="shared" si="9"/>
        <v>1.5860779966434569E-5</v>
      </c>
      <c r="K58" s="9">
        <f t="shared" si="7"/>
        <v>7.2366106585151468E-2</v>
      </c>
      <c r="L58" s="9">
        <f t="shared" si="10"/>
        <v>2.5980464186299236E-5</v>
      </c>
      <c r="O58" s="21">
        <f t="shared" si="8"/>
        <v>226129.22336846145</v>
      </c>
    </row>
    <row r="59" spans="1:21" x14ac:dyDescent="0.25">
      <c r="A59" s="1">
        <v>42491</v>
      </c>
      <c r="B59">
        <v>10.79</v>
      </c>
      <c r="C59">
        <v>10.81</v>
      </c>
      <c r="D59">
        <v>10.77</v>
      </c>
      <c r="E59">
        <v>10.79</v>
      </c>
      <c r="F59">
        <v>9.6149699999999996</v>
      </c>
      <c r="G59">
        <v>0</v>
      </c>
      <c r="H59" s="9">
        <f t="shared" si="5"/>
        <v>2.0449492816727471E-3</v>
      </c>
      <c r="I59" s="9">
        <f t="shared" si="6"/>
        <v>3.4080117529514058E-2</v>
      </c>
      <c r="J59" s="31">
        <f t="shared" si="9"/>
        <v>2.3549121923008799E-5</v>
      </c>
      <c r="K59" s="9">
        <f t="shared" si="7"/>
        <v>5.8701346520363074E-2</v>
      </c>
      <c r="L59" s="9">
        <f t="shared" si="10"/>
        <v>2.5037008814500112E-5</v>
      </c>
      <c r="O59" s="21">
        <f t="shared" si="8"/>
        <v>224441.06647071114</v>
      </c>
    </row>
    <row r="60" spans="1:21" x14ac:dyDescent="0.25">
      <c r="A60" s="1">
        <v>42461</v>
      </c>
      <c r="B60">
        <v>10.8</v>
      </c>
      <c r="C60">
        <v>10.8</v>
      </c>
      <c r="D60">
        <v>10.76</v>
      </c>
      <c r="E60">
        <v>10.79</v>
      </c>
      <c r="F60">
        <v>9.5953479999999995</v>
      </c>
      <c r="G60">
        <v>0</v>
      </c>
      <c r="H60" s="9">
        <f t="shared" si="5"/>
        <v>2.420242575855915E-3</v>
      </c>
      <c r="I60" s="9">
        <f t="shared" si="6"/>
        <v>2.419565131304157E-2</v>
      </c>
      <c r="J60" s="31">
        <f t="shared" si="9"/>
        <v>2.4906883875856022E-5</v>
      </c>
      <c r="K60" s="9">
        <f t="shared" si="7"/>
        <v>6.0886836060397159E-2</v>
      </c>
      <c r="L60" s="9">
        <f t="shared" si="10"/>
        <v>2.7871310467677593E-5</v>
      </c>
      <c r="O60" s="21">
        <f t="shared" si="8"/>
        <v>223983.03252923361</v>
      </c>
    </row>
    <row r="61" spans="1:21" x14ac:dyDescent="0.25">
      <c r="A61" s="1">
        <v>42430</v>
      </c>
      <c r="B61">
        <v>10.78</v>
      </c>
      <c r="C61">
        <v>10.79</v>
      </c>
      <c r="D61">
        <v>10.74</v>
      </c>
      <c r="E61">
        <v>10.79</v>
      </c>
      <c r="F61">
        <v>9.5721810000000005</v>
      </c>
      <c r="G61">
        <v>0</v>
      </c>
      <c r="H61" s="9">
        <f t="shared" si="5"/>
        <v>3.0698260463345346E-3</v>
      </c>
      <c r="I61" s="9">
        <f t="shared" si="6"/>
        <v>1.9831142936135637E-2</v>
      </c>
      <c r="J61" s="31">
        <f t="shared" si="9"/>
        <v>2.7089474896194419E-5</v>
      </c>
      <c r="K61" s="9">
        <f t="shared" si="7"/>
        <v>6.9809207181534147E-2</v>
      </c>
      <c r="L61" s="9">
        <f t="shared" si="10"/>
        <v>2.9343131738284747E-5</v>
      </c>
      <c r="O61" s="21">
        <f t="shared" si="8"/>
        <v>223442.24808716809</v>
      </c>
    </row>
    <row r="62" spans="1:21" x14ac:dyDescent="0.25">
      <c r="A62" s="1">
        <v>42401</v>
      </c>
      <c r="B62">
        <v>10.76</v>
      </c>
      <c r="C62">
        <v>10.8</v>
      </c>
      <c r="D62">
        <v>10.76</v>
      </c>
      <c r="E62">
        <v>10.78</v>
      </c>
      <c r="F62">
        <v>9.5428859999999993</v>
      </c>
      <c r="G62">
        <v>0</v>
      </c>
      <c r="H62" s="9">
        <f t="shared" si="5"/>
        <v>2.980705502302403E-3</v>
      </c>
      <c r="I62" s="9">
        <f t="shared" si="6"/>
        <v>2.3780682809687679E-2</v>
      </c>
      <c r="J62" s="31">
        <f t="shared" si="9"/>
        <v>2.7340631485891402E-5</v>
      </c>
      <c r="K62" s="9">
        <f t="shared" si="7"/>
        <v>7.6047822964508224E-2</v>
      </c>
      <c r="L62" s="9">
        <f t="shared" si="10"/>
        <v>3.1160615217616631E-5</v>
      </c>
      <c r="O62" s="21">
        <f t="shared" si="8"/>
        <v>222758.41849204095</v>
      </c>
    </row>
    <row r="63" spans="1:21" x14ac:dyDescent="0.25">
      <c r="A63" s="1">
        <v>42370</v>
      </c>
      <c r="B63">
        <v>10.68</v>
      </c>
      <c r="C63">
        <v>10.77</v>
      </c>
      <c r="D63">
        <v>10.68</v>
      </c>
      <c r="E63">
        <v>10.77</v>
      </c>
      <c r="F63">
        <v>9.514526</v>
      </c>
      <c r="G63">
        <v>0</v>
      </c>
      <c r="H63" s="9">
        <f t="shared" si="5"/>
        <v>1.2412810048913252E-2</v>
      </c>
      <c r="I63" s="9">
        <f t="shared" si="6"/>
        <v>2.0930821972341359E-2</v>
      </c>
      <c r="J63" s="31">
        <f t="shared" si="9"/>
        <v>2.8978614362646716E-5</v>
      </c>
      <c r="K63" s="9">
        <f t="shared" si="7"/>
        <v>6.9202839512693487E-2</v>
      </c>
      <c r="L63" s="9">
        <f t="shared" si="10"/>
        <v>3.1163947120498402E-5</v>
      </c>
      <c r="O63" s="21">
        <f t="shared" si="8"/>
        <v>222096.41448733691</v>
      </c>
    </row>
    <row r="64" spans="1:21" x14ac:dyDescent="0.25">
      <c r="A64" s="1">
        <v>42339</v>
      </c>
      <c r="B64">
        <v>10.71</v>
      </c>
      <c r="C64">
        <v>10.71</v>
      </c>
      <c r="D64">
        <v>10.64</v>
      </c>
      <c r="E64">
        <v>10.66</v>
      </c>
      <c r="F64">
        <v>9.3978719999999996</v>
      </c>
      <c r="G64">
        <v>0</v>
      </c>
      <c r="H64" s="9">
        <f t="shared" si="5"/>
        <v>9.5562677942856846E-5</v>
      </c>
      <c r="I64" s="9">
        <f t="shared" si="6"/>
        <v>5.7260171530094947E-3</v>
      </c>
      <c r="J64" s="31">
        <f t="shared" si="9"/>
        <v>2.2170523497265661E-5</v>
      </c>
      <c r="K64" s="9">
        <f t="shared" si="7"/>
        <v>5.9490682206074903E-2</v>
      </c>
      <c r="L64" s="9">
        <f t="shared" si="10"/>
        <v>4.0673155512487831E-5</v>
      </c>
      <c r="O64" s="21">
        <f t="shared" si="8"/>
        <v>219373.37446037121</v>
      </c>
    </row>
    <row r="65" spans="1:15" x14ac:dyDescent="0.25">
      <c r="A65" s="1">
        <v>42309</v>
      </c>
      <c r="B65">
        <v>10.71</v>
      </c>
      <c r="C65">
        <v>10.71</v>
      </c>
      <c r="D65">
        <v>10.64</v>
      </c>
      <c r="E65">
        <v>10.68</v>
      </c>
      <c r="F65">
        <v>9.3969740000000002</v>
      </c>
      <c r="G65">
        <v>0</v>
      </c>
      <c r="H65" s="9">
        <f t="shared" si="5"/>
        <v>1.8722296403007744E-4</v>
      </c>
      <c r="I65" s="9">
        <f t="shared" si="6"/>
        <v>1.3921415855565066E-2</v>
      </c>
      <c r="J65" s="31">
        <f t="shared" si="9"/>
        <v>2.2057887498655955E-5</v>
      </c>
      <c r="K65" s="9">
        <f t="shared" si="7"/>
        <v>8.1193893567517217E-2</v>
      </c>
      <c r="L65" s="9">
        <f t="shared" si="10"/>
        <v>4.5032736200119108E-5</v>
      </c>
      <c r="O65" s="21">
        <f t="shared" si="8"/>
        <v>219352.41255641408</v>
      </c>
    </row>
    <row r="66" spans="1:15" x14ac:dyDescent="0.25">
      <c r="A66" s="1">
        <v>42278</v>
      </c>
      <c r="B66">
        <v>10.75</v>
      </c>
      <c r="C66">
        <v>10.77</v>
      </c>
      <c r="D66">
        <v>10.7</v>
      </c>
      <c r="E66">
        <v>10.7</v>
      </c>
      <c r="F66">
        <v>9.3952150000000003</v>
      </c>
      <c r="G66">
        <v>0</v>
      </c>
      <c r="H66" s="9">
        <f t="shared" si="5"/>
        <v>-8.4046589652484252E-4</v>
      </c>
      <c r="I66" s="9">
        <f t="shared" si="6"/>
        <v>1.4858944856019659E-2</v>
      </c>
      <c r="J66" s="31">
        <f t="shared" si="9"/>
        <v>2.3631584078730332E-5</v>
      </c>
      <c r="K66" s="9">
        <f t="shared" si="7"/>
        <v>7.3061785814916153E-2</v>
      </c>
      <c r="L66" s="9">
        <f t="shared" si="10"/>
        <v>4.8528025155422199E-5</v>
      </c>
      <c r="O66" s="21">
        <f t="shared" si="8"/>
        <v>219311.35243496575</v>
      </c>
    </row>
    <row r="67" spans="1:15" x14ac:dyDescent="0.25">
      <c r="A67" s="1">
        <v>42248</v>
      </c>
      <c r="B67">
        <v>10.7</v>
      </c>
      <c r="C67">
        <v>10.73</v>
      </c>
      <c r="D67">
        <v>10.65</v>
      </c>
      <c r="E67">
        <v>10.73</v>
      </c>
      <c r="F67">
        <v>9.4031179999999992</v>
      </c>
      <c r="G67">
        <v>0</v>
      </c>
      <c r="H67" s="9">
        <f t="shared" si="5"/>
        <v>6.6591977338406839E-3</v>
      </c>
      <c r="I67" s="9">
        <f t="shared" si="6"/>
        <v>2.1656499122753119E-2</v>
      </c>
      <c r="J67" s="31">
        <f t="shared" si="9"/>
        <v>2.9169386336969612E-5</v>
      </c>
      <c r="K67" s="9">
        <f t="shared" si="7"/>
        <v>6.6966483171461505E-2</v>
      </c>
      <c r="L67" s="9">
        <f t="shared" si="10"/>
        <v>4.8902481351360166E-5</v>
      </c>
      <c r="O67" s="21">
        <f t="shared" si="8"/>
        <v>219495.83119551497</v>
      </c>
    </row>
    <row r="68" spans="1:15" x14ac:dyDescent="0.25">
      <c r="A68" s="1">
        <v>42217</v>
      </c>
      <c r="B68">
        <v>10.73</v>
      </c>
      <c r="C68">
        <v>10.74</v>
      </c>
      <c r="D68">
        <v>10.68</v>
      </c>
      <c r="E68">
        <v>10.68</v>
      </c>
      <c r="F68">
        <v>9.3409150000000007</v>
      </c>
      <c r="G68">
        <v>0</v>
      </c>
      <c r="H68" s="9">
        <f t="shared" si="5"/>
        <v>-9.3019902857998087E-4</v>
      </c>
      <c r="I68" s="9">
        <f t="shared" si="6"/>
        <v>2.5636760315478672E-2</v>
      </c>
      <c r="J68" s="31">
        <f t="shared" si="9"/>
        <v>2.8868576530299354E-5</v>
      </c>
      <c r="K68" s="9">
        <f t="shared" si="7"/>
        <v>6.7961181698767914E-2</v>
      </c>
      <c r="L68" s="9">
        <f t="shared" si="10"/>
        <v>5.6914477538759063E-5</v>
      </c>
      <c r="O68" s="21">
        <f t="shared" si="8"/>
        <v>218043.8341890056</v>
      </c>
    </row>
    <row r="69" spans="1:15" x14ac:dyDescent="0.25">
      <c r="A69" s="1">
        <v>42186</v>
      </c>
      <c r="B69">
        <v>10.64</v>
      </c>
      <c r="C69">
        <v>10.71</v>
      </c>
      <c r="D69">
        <v>10.63</v>
      </c>
      <c r="E69">
        <v>10.71</v>
      </c>
      <c r="F69">
        <v>9.3496120000000005</v>
      </c>
      <c r="G69">
        <v>0</v>
      </c>
      <c r="H69" s="9">
        <f t="shared" si="5"/>
        <v>5.5411380186683812E-3</v>
      </c>
      <c r="I69" s="9">
        <f t="shared" si="6"/>
        <v>2.4963445107586232E-2</v>
      </c>
      <c r="J69" s="31">
        <f t="shared" si="9"/>
        <v>3.273423423406969E-5</v>
      </c>
      <c r="K69" s="9">
        <f t="shared" si="7"/>
        <v>8.74031618576641E-2</v>
      </c>
      <c r="L69" s="9">
        <f t="shared" si="10"/>
        <v>5.7925846407343944E-5</v>
      </c>
      <c r="O69" s="21">
        <f t="shared" si="8"/>
        <v>218246.84719425635</v>
      </c>
    </row>
    <row r="70" spans="1:15" x14ac:dyDescent="0.25">
      <c r="A70" s="1">
        <v>42156</v>
      </c>
      <c r="B70">
        <v>10.76</v>
      </c>
      <c r="C70">
        <v>10.76</v>
      </c>
      <c r="D70">
        <v>10.61</v>
      </c>
      <c r="E70">
        <v>10.67</v>
      </c>
      <c r="F70">
        <v>9.2980900000000002</v>
      </c>
      <c r="G70">
        <v>0</v>
      </c>
      <c r="H70" s="9">
        <f t="shared" si="5"/>
        <v>-7.5333022296555216E-3</v>
      </c>
      <c r="I70" s="9">
        <f t="shared" si="6"/>
        <v>2.9282345421509041E-2</v>
      </c>
      <c r="J70" s="31">
        <f t="shared" si="9"/>
        <v>3.7314669895496377E-5</v>
      </c>
      <c r="K70" s="9">
        <f t="shared" si="7"/>
        <v>7.8093043700376591E-2</v>
      </c>
      <c r="L70" s="9">
        <f t="shared" si="10"/>
        <v>5.8892882798079821E-5</v>
      </c>
      <c r="O70" s="21">
        <f t="shared" si="8"/>
        <v>217044.17546187402</v>
      </c>
    </row>
    <row r="71" spans="1:15" x14ac:dyDescent="0.25">
      <c r="A71" s="1">
        <v>42125</v>
      </c>
      <c r="B71">
        <v>10.79</v>
      </c>
      <c r="C71">
        <v>10.79</v>
      </c>
      <c r="D71">
        <v>10.73</v>
      </c>
      <c r="E71">
        <v>10.77</v>
      </c>
      <c r="F71">
        <v>9.3686670000000003</v>
      </c>
      <c r="G71">
        <v>0</v>
      </c>
      <c r="H71" s="9">
        <f t="shared" si="5"/>
        <v>-1.8514720523925686E-3</v>
      </c>
      <c r="I71" s="9">
        <f t="shared" si="6"/>
        <v>3.1581000044814608E-2</v>
      </c>
      <c r="J71" s="31">
        <f t="shared" si="9"/>
        <v>2.8473532890073654E-5</v>
      </c>
      <c r="K71" s="9">
        <f t="shared" si="7"/>
        <v>8.4094419197380713E-2</v>
      </c>
      <c r="L71" s="9">
        <f t="shared" si="10"/>
        <v>6.310608257033493E-5</v>
      </c>
      <c r="O71" s="21">
        <f t="shared" si="8"/>
        <v>218691.64572421528</v>
      </c>
    </row>
    <row r="72" spans="1:15" x14ac:dyDescent="0.25">
      <c r="A72" s="1">
        <v>42095</v>
      </c>
      <c r="B72">
        <v>10.85</v>
      </c>
      <c r="C72">
        <v>10.85</v>
      </c>
      <c r="D72">
        <v>10.8</v>
      </c>
      <c r="E72">
        <v>10.81</v>
      </c>
      <c r="F72">
        <v>9.3860449999999993</v>
      </c>
      <c r="G72">
        <v>0</v>
      </c>
      <c r="H72" s="9">
        <f t="shared" si="5"/>
        <v>6.9544537137355474E-3</v>
      </c>
      <c r="I72" s="9">
        <f t="shared" si="6"/>
        <v>3.7745747540423778E-2</v>
      </c>
      <c r="J72" s="31">
        <f t="shared" si="9"/>
        <v>3.0829226950246721E-5</v>
      </c>
      <c r="K72" s="9">
        <f t="shared" si="7"/>
        <v>7.3705416729773751E-2</v>
      </c>
      <c r="L72" s="9">
        <f t="shared" si="10"/>
        <v>9.2503986322072253E-5</v>
      </c>
      <c r="O72" s="21">
        <f t="shared" si="8"/>
        <v>219097.29824867743</v>
      </c>
    </row>
    <row r="73" spans="1:15" x14ac:dyDescent="0.25">
      <c r="A73" s="1">
        <v>42064</v>
      </c>
      <c r="B73">
        <v>10.82</v>
      </c>
      <c r="C73">
        <v>10.87</v>
      </c>
      <c r="D73">
        <v>10.78</v>
      </c>
      <c r="E73">
        <v>10.81</v>
      </c>
      <c r="F73">
        <v>9.3212209999999995</v>
      </c>
      <c r="G73">
        <v>0</v>
      </c>
      <c r="H73" s="9">
        <f t="shared" si="5"/>
        <v>1.8874480093377107E-4</v>
      </c>
      <c r="I73" s="9">
        <f t="shared" si="6"/>
        <v>4.1761334012997232E-2</v>
      </c>
      <c r="J73" s="31">
        <f t="shared" si="9"/>
        <v>3.2203156033055295E-5</v>
      </c>
      <c r="K73" s="9">
        <f t="shared" si="7"/>
        <v>4.0808647048951312E-2</v>
      </c>
      <c r="L73" s="9">
        <f t="shared" si="10"/>
        <v>9.2658084577378622E-5</v>
      </c>
      <c r="O73" s="21">
        <f t="shared" si="8"/>
        <v>217584.11956035107</v>
      </c>
    </row>
    <row r="74" spans="1:15" x14ac:dyDescent="0.25">
      <c r="A74" s="1">
        <v>42036</v>
      </c>
      <c r="B74">
        <v>10.89</v>
      </c>
      <c r="C74">
        <v>10.89</v>
      </c>
      <c r="D74">
        <v>10.8</v>
      </c>
      <c r="E74">
        <v>10.83</v>
      </c>
      <c r="F74">
        <v>9.3194619999999997</v>
      </c>
      <c r="G74">
        <v>0</v>
      </c>
      <c r="H74" s="9">
        <f t="shared" ref="H74:H137" si="13">(F74-F75)/F75</f>
        <v>-2.6651353339542934E-3</v>
      </c>
      <c r="I74" s="9">
        <f t="shared" ref="I74:I137" si="14">(F74-F85)/F85</f>
        <v>5.0854720081583517E-2</v>
      </c>
      <c r="J74" s="31">
        <f t="shared" si="9"/>
        <v>3.5875265088000594E-5</v>
      </c>
      <c r="K74" s="9">
        <f t="shared" ref="K74:K137" si="15">(F74-F97)/F97</f>
        <v>4.8209393038227986E-2</v>
      </c>
      <c r="L74" s="9">
        <f t="shared" si="10"/>
        <v>9.2563763929655104E-5</v>
      </c>
      <c r="O74" s="21">
        <f t="shared" ref="O74:O137" si="16">O75+O75*H74</f>
        <v>217543.05943890274</v>
      </c>
    </row>
    <row r="75" spans="1:15" x14ac:dyDescent="0.25">
      <c r="A75" s="1">
        <v>42005</v>
      </c>
      <c r="B75">
        <v>10.85</v>
      </c>
      <c r="C75">
        <v>10.89</v>
      </c>
      <c r="D75">
        <v>10.83</v>
      </c>
      <c r="E75">
        <v>10.88</v>
      </c>
      <c r="F75">
        <v>9.3443660000000008</v>
      </c>
      <c r="G75">
        <v>0</v>
      </c>
      <c r="H75" s="9">
        <f t="shared" si="13"/>
        <v>8.2450802771832504E-3</v>
      </c>
      <c r="I75" s="9">
        <f t="shared" si="14"/>
        <v>5.0080966791816048E-2</v>
      </c>
      <c r="J75" s="31">
        <f t="shared" ref="J75:J138" si="17">VAR(H75:H86)</f>
        <v>3.1765515963175571E-5</v>
      </c>
      <c r="K75" s="9">
        <f t="shared" si="15"/>
        <v>5.1981783325233358E-2</v>
      </c>
      <c r="L75" s="9">
        <f t="shared" ref="L75:L138" si="18">VAR(H75:H98)</f>
        <v>9.1773600250247351E-5</v>
      </c>
      <c r="O75" s="21">
        <f t="shared" si="16"/>
        <v>218124.39045911256</v>
      </c>
    </row>
    <row r="76" spans="1:15" x14ac:dyDescent="0.25">
      <c r="A76" s="1">
        <v>41974</v>
      </c>
      <c r="B76">
        <v>10.84</v>
      </c>
      <c r="C76">
        <v>10.84</v>
      </c>
      <c r="D76">
        <v>10.79</v>
      </c>
      <c r="E76">
        <v>10.82</v>
      </c>
      <c r="F76">
        <v>9.2679510000000001</v>
      </c>
      <c r="G76">
        <v>0</v>
      </c>
      <c r="H76" s="9">
        <f t="shared" si="13"/>
        <v>1.1120525541237734E-3</v>
      </c>
      <c r="I76" s="9">
        <f t="shared" si="14"/>
        <v>4.4843739906488898E-2</v>
      </c>
      <c r="J76" s="31">
        <f t="shared" si="17"/>
        <v>5.3154996935919173E-5</v>
      </c>
      <c r="K76" s="9">
        <f t="shared" si="15"/>
        <v>4.8109830005819677E-2</v>
      </c>
      <c r="L76" s="9">
        <f t="shared" si="18"/>
        <v>9.0227415200413413E-5</v>
      </c>
      <c r="O76" s="21">
        <f t="shared" si="16"/>
        <v>216340.64447817247</v>
      </c>
    </row>
    <row r="77" spans="1:15" x14ac:dyDescent="0.25">
      <c r="A77" s="1">
        <v>41944</v>
      </c>
      <c r="B77">
        <v>10.79</v>
      </c>
      <c r="C77">
        <v>10.83</v>
      </c>
      <c r="D77">
        <v>10.77</v>
      </c>
      <c r="E77">
        <v>10.83</v>
      </c>
      <c r="F77">
        <v>9.2576560000000008</v>
      </c>
      <c r="G77">
        <v>0</v>
      </c>
      <c r="H77" s="9">
        <f t="shared" si="13"/>
        <v>5.8519332675344218E-3</v>
      </c>
      <c r="I77" s="9">
        <f t="shared" si="14"/>
        <v>6.5164289690350097E-2</v>
      </c>
      <c r="J77" s="31">
        <f t="shared" si="17"/>
        <v>6.5675502814353573E-5</v>
      </c>
      <c r="K77" s="9">
        <f t="shared" si="15"/>
        <v>5.0054932004772075E-2</v>
      </c>
      <c r="L77" s="9">
        <f t="shared" si="18"/>
        <v>9.38293686171059E-5</v>
      </c>
      <c r="O77" s="21">
        <f t="shared" si="16"/>
        <v>216100.32955474412</v>
      </c>
    </row>
    <row r="78" spans="1:15" x14ac:dyDescent="0.25">
      <c r="A78" s="1">
        <v>41913</v>
      </c>
      <c r="B78">
        <v>10.75</v>
      </c>
      <c r="C78">
        <v>10.83</v>
      </c>
      <c r="D78">
        <v>10.74</v>
      </c>
      <c r="E78">
        <v>10.79</v>
      </c>
      <c r="F78">
        <v>9.2037960000000005</v>
      </c>
      <c r="G78">
        <v>0</v>
      </c>
      <c r="H78" s="9">
        <f t="shared" si="13"/>
        <v>1.0581031092196122E-2</v>
      </c>
      <c r="I78" s="9">
        <f t="shared" si="14"/>
        <v>5.1199123387403289E-2</v>
      </c>
      <c r="J78" s="31">
        <f t="shared" si="17"/>
        <v>7.5805144283247781E-5</v>
      </c>
      <c r="K78" s="9">
        <f t="shared" si="15"/>
        <v>3.6443204829094598E-2</v>
      </c>
      <c r="L78" s="9">
        <f t="shared" si="18"/>
        <v>9.315121239148415E-5</v>
      </c>
      <c r="O78" s="21">
        <f t="shared" si="16"/>
        <v>214843.08217486538</v>
      </c>
    </row>
    <row r="79" spans="1:15" x14ac:dyDescent="0.25">
      <c r="A79" s="1">
        <v>41883</v>
      </c>
      <c r="B79">
        <v>10.73</v>
      </c>
      <c r="C79">
        <v>10.74</v>
      </c>
      <c r="D79">
        <v>10.65</v>
      </c>
      <c r="E79">
        <v>10.7</v>
      </c>
      <c r="F79">
        <v>9.1074300000000008</v>
      </c>
      <c r="G79">
        <v>0</v>
      </c>
      <c r="H79" s="9">
        <f t="shared" si="13"/>
        <v>-1.5860734246314788E-3</v>
      </c>
      <c r="I79" s="9">
        <f t="shared" si="14"/>
        <v>3.3414932986086679E-2</v>
      </c>
      <c r="J79" s="31">
        <f t="shared" si="17"/>
        <v>7.2791209346879081E-5</v>
      </c>
      <c r="K79" s="9">
        <f t="shared" si="15"/>
        <v>2.5872691233657662E-2</v>
      </c>
      <c r="L79" s="9">
        <f t="shared" si="18"/>
        <v>9.1103146210846177E-5</v>
      </c>
      <c r="O79" s="21">
        <f t="shared" si="16"/>
        <v>212593.62244576414</v>
      </c>
    </row>
    <row r="80" spans="1:15" x14ac:dyDescent="0.25">
      <c r="A80" s="1">
        <v>41852</v>
      </c>
      <c r="B80">
        <v>10.7</v>
      </c>
      <c r="C80">
        <v>10.74</v>
      </c>
      <c r="D80">
        <v>10.7</v>
      </c>
      <c r="E80">
        <v>10.74</v>
      </c>
      <c r="F80">
        <v>9.1218979999999998</v>
      </c>
      <c r="G80">
        <v>0</v>
      </c>
      <c r="H80" s="9">
        <f t="shared" si="13"/>
        <v>9.778198332751363E-3</v>
      </c>
      <c r="I80" s="9">
        <f t="shared" si="14"/>
        <v>4.2920631160397738E-2</v>
      </c>
      <c r="J80" s="31">
        <f t="shared" si="17"/>
        <v>8.526899459459021E-5</v>
      </c>
      <c r="K80" s="9">
        <f t="shared" si="15"/>
        <v>2.2217854295682678E-2</v>
      </c>
      <c r="L80" s="9">
        <f t="shared" si="18"/>
        <v>9.100308371785903E-5</v>
      </c>
      <c r="O80" s="21">
        <f t="shared" si="16"/>
        <v>212931.347196824</v>
      </c>
    </row>
    <row r="81" spans="1:15" x14ac:dyDescent="0.25">
      <c r="A81" s="1">
        <v>41821</v>
      </c>
      <c r="B81">
        <v>10.72</v>
      </c>
      <c r="C81">
        <v>10.72</v>
      </c>
      <c r="D81">
        <v>10.66</v>
      </c>
      <c r="E81">
        <v>10.66</v>
      </c>
      <c r="F81">
        <v>9.0335660000000004</v>
      </c>
      <c r="G81">
        <v>0</v>
      </c>
      <c r="H81" s="9">
        <f t="shared" si="13"/>
        <v>-5.3168665029042191E-3</v>
      </c>
      <c r="I81" s="9">
        <f t="shared" si="14"/>
        <v>5.0645548847362998E-2</v>
      </c>
      <c r="J81" s="31">
        <f t="shared" si="17"/>
        <v>8.7811787045647855E-5</v>
      </c>
      <c r="K81" s="9">
        <f t="shared" si="15"/>
        <v>1.5430359589100811E-2</v>
      </c>
      <c r="L81" s="9">
        <f t="shared" si="18"/>
        <v>8.7688404314841567E-5</v>
      </c>
      <c r="O81" s="21">
        <f t="shared" si="16"/>
        <v>210869.42414521897</v>
      </c>
    </row>
    <row r="82" spans="1:15" x14ac:dyDescent="0.25">
      <c r="A82" s="1">
        <v>41791</v>
      </c>
      <c r="B82">
        <v>10.7</v>
      </c>
      <c r="C82">
        <v>10.74</v>
      </c>
      <c r="D82">
        <v>10.66</v>
      </c>
      <c r="E82">
        <v>10.74</v>
      </c>
      <c r="F82">
        <v>9.0818530000000006</v>
      </c>
      <c r="G82">
        <v>0</v>
      </c>
      <c r="H82" s="9">
        <f t="shared" si="13"/>
        <v>4.1134823599547655E-3</v>
      </c>
      <c r="I82" s="9">
        <f t="shared" si="14"/>
        <v>5.3020840109032796E-2</v>
      </c>
      <c r="J82" s="31">
        <f t="shared" si="17"/>
        <v>8.3174755406613401E-5</v>
      </c>
      <c r="K82" s="9">
        <f t="shared" si="15"/>
        <v>2.3255035742397078E-2</v>
      </c>
      <c r="L82" s="9">
        <f t="shared" si="18"/>
        <v>8.7519767156898798E-5</v>
      </c>
      <c r="O82" s="21">
        <f t="shared" si="16"/>
        <v>211996.58166902521</v>
      </c>
    </row>
    <row r="83" spans="1:15" x14ac:dyDescent="0.25">
      <c r="A83" s="1">
        <v>41760</v>
      </c>
      <c r="B83">
        <v>10.66</v>
      </c>
      <c r="C83">
        <v>10.74</v>
      </c>
      <c r="D83">
        <v>10.65</v>
      </c>
      <c r="E83">
        <v>10.72</v>
      </c>
      <c r="F83">
        <v>9.0446480000000005</v>
      </c>
      <c r="G83">
        <v>0</v>
      </c>
      <c r="H83" s="9">
        <f t="shared" si="13"/>
        <v>1.0850892405403578E-2</v>
      </c>
      <c r="I83" s="9">
        <f t="shared" si="14"/>
        <v>4.660059114116781E-2</v>
      </c>
      <c r="J83" s="31">
        <f t="shared" si="17"/>
        <v>1.0347355252432779E-4</v>
      </c>
      <c r="K83" s="9">
        <f t="shared" si="15"/>
        <v>2.6274442479816185E-2</v>
      </c>
      <c r="L83" s="9">
        <f t="shared" si="18"/>
        <v>8.7180787671885794E-5</v>
      </c>
      <c r="O83" s="21">
        <f t="shared" si="16"/>
        <v>211128.10991320663</v>
      </c>
    </row>
    <row r="84" spans="1:15" x14ac:dyDescent="0.25">
      <c r="A84" s="1">
        <v>41730</v>
      </c>
      <c r="B84">
        <v>10.55</v>
      </c>
      <c r="C84">
        <v>10.64</v>
      </c>
      <c r="D84">
        <v>10.53</v>
      </c>
      <c r="E84">
        <v>10.63</v>
      </c>
      <c r="F84">
        <v>8.947559</v>
      </c>
      <c r="G84">
        <v>0</v>
      </c>
      <c r="H84" s="9">
        <f t="shared" si="13"/>
        <v>8.919249668967337E-3</v>
      </c>
      <c r="I84" s="9">
        <f t="shared" si="14"/>
        <v>2.35453340367789E-2</v>
      </c>
      <c r="J84" s="31">
        <f t="shared" si="17"/>
        <v>1.5379666714591687E-4</v>
      </c>
      <c r="K84" s="9">
        <f t="shared" si="15"/>
        <v>1.5717377807933416E-2</v>
      </c>
      <c r="L84" s="9">
        <f t="shared" si="18"/>
        <v>8.3375850206746308E-5</v>
      </c>
      <c r="O84" s="21">
        <f t="shared" si="16"/>
        <v>208861.77328370337</v>
      </c>
    </row>
    <row r="85" spans="1:15" x14ac:dyDescent="0.25">
      <c r="A85" s="1">
        <v>41699</v>
      </c>
      <c r="B85">
        <v>10.65</v>
      </c>
      <c r="C85">
        <v>10.65</v>
      </c>
      <c r="D85">
        <v>10.53</v>
      </c>
      <c r="E85">
        <v>10.56</v>
      </c>
      <c r="F85">
        <v>8.8684589999999996</v>
      </c>
      <c r="G85">
        <v>0</v>
      </c>
      <c r="H85" s="9">
        <f t="shared" si="13"/>
        <v>-3.3994814978800083E-3</v>
      </c>
      <c r="I85" s="9">
        <f t="shared" si="14"/>
        <v>-9.7468117965344037E-3</v>
      </c>
      <c r="J85" s="31">
        <f t="shared" si="17"/>
        <v>1.5138846696088304E-4</v>
      </c>
      <c r="K85" s="9">
        <f t="shared" si="15"/>
        <v>1.085000357335433E-2</v>
      </c>
      <c r="L85" s="9">
        <f t="shared" si="18"/>
        <v>8.3195375697835396E-5</v>
      </c>
      <c r="O85" s="21">
        <f t="shared" si="16"/>
        <v>207015.35167678903</v>
      </c>
    </row>
    <row r="86" spans="1:15" x14ac:dyDescent="0.25">
      <c r="A86" s="1">
        <v>41671</v>
      </c>
      <c r="B86">
        <v>10.66</v>
      </c>
      <c r="C86">
        <v>10.66</v>
      </c>
      <c r="D86">
        <v>10.57</v>
      </c>
      <c r="E86">
        <v>10.62</v>
      </c>
      <c r="F86">
        <v>8.8987099999999995</v>
      </c>
      <c r="G86">
        <v>0</v>
      </c>
      <c r="H86" s="9">
        <f t="shared" si="13"/>
        <v>3.2165078066631117E-3</v>
      </c>
      <c r="I86" s="9">
        <f t="shared" si="14"/>
        <v>8.8518070283558254E-4</v>
      </c>
      <c r="J86" s="31">
        <f t="shared" si="17"/>
        <v>1.5038442837637448E-4</v>
      </c>
      <c r="K86" s="9">
        <f t="shared" si="15"/>
        <v>2.3079536420300552E-2</v>
      </c>
      <c r="L86" s="9">
        <f t="shared" si="18"/>
        <v>8.2580968514887835E-5</v>
      </c>
      <c r="O86" s="21">
        <f t="shared" si="16"/>
        <v>207721.49706276585</v>
      </c>
    </row>
    <row r="87" spans="1:15" x14ac:dyDescent="0.25">
      <c r="A87" s="1">
        <v>41640</v>
      </c>
      <c r="B87">
        <v>10.43</v>
      </c>
      <c r="C87">
        <v>10.61</v>
      </c>
      <c r="D87">
        <v>10.43</v>
      </c>
      <c r="E87">
        <v>10.61</v>
      </c>
      <c r="F87">
        <v>8.8701790000000003</v>
      </c>
      <c r="G87">
        <v>0</v>
      </c>
      <c r="H87" s="9">
        <f t="shared" si="13"/>
        <v>2.0582090537956843E-2</v>
      </c>
      <c r="I87" s="9">
        <f t="shared" si="14"/>
        <v>-1.4018369107080646E-3</v>
      </c>
      <c r="J87" s="31">
        <f t="shared" si="17"/>
        <v>1.5124702405520075E-4</v>
      </c>
      <c r="K87" s="9">
        <f t="shared" si="15"/>
        <v>1.8594310800499166E-2</v>
      </c>
      <c r="L87" s="9">
        <f t="shared" si="18"/>
        <v>8.2515677142268654E-5</v>
      </c>
      <c r="O87" s="21">
        <f t="shared" si="16"/>
        <v>207055.50142601653</v>
      </c>
    </row>
    <row r="88" spans="1:15" x14ac:dyDescent="0.25">
      <c r="A88" s="1">
        <v>41609</v>
      </c>
      <c r="B88">
        <v>10.49</v>
      </c>
      <c r="C88">
        <v>10.5</v>
      </c>
      <c r="D88">
        <v>10.41</v>
      </c>
      <c r="E88">
        <v>10.42</v>
      </c>
      <c r="F88">
        <v>8.6912939999999992</v>
      </c>
      <c r="G88">
        <v>0</v>
      </c>
      <c r="H88" s="9">
        <f t="shared" si="13"/>
        <v>-7.3356000174062399E-3</v>
      </c>
      <c r="I88" s="9">
        <f t="shared" si="14"/>
        <v>-1.7104139105763545E-2</v>
      </c>
      <c r="J88" s="31">
        <f t="shared" si="17"/>
        <v>1.1224299155258342E-4</v>
      </c>
      <c r="K88" s="9">
        <f t="shared" si="15"/>
        <v>-3.1199192062393317E-3</v>
      </c>
      <c r="L88" s="9">
        <f t="shared" si="18"/>
        <v>7.5714570735123767E-5</v>
      </c>
      <c r="O88" s="21">
        <f t="shared" si="16"/>
        <v>202879.81079197259</v>
      </c>
    </row>
    <row r="89" spans="1:15" x14ac:dyDescent="0.25">
      <c r="A89" s="1">
        <v>41579</v>
      </c>
      <c r="B89">
        <v>10.6</v>
      </c>
      <c r="C89">
        <v>10.61</v>
      </c>
      <c r="D89">
        <v>10.51</v>
      </c>
      <c r="E89">
        <v>10.52</v>
      </c>
      <c r="F89">
        <v>8.7555209999999999</v>
      </c>
      <c r="G89">
        <v>0</v>
      </c>
      <c r="H89" s="9">
        <f t="shared" si="13"/>
        <v>-6.5159822833363874E-3</v>
      </c>
      <c r="I89" s="9">
        <f t="shared" si="14"/>
        <v>-6.9000178531851801E-3</v>
      </c>
      <c r="J89" s="31">
        <f t="shared" si="17"/>
        <v>1.120771638495654E-4</v>
      </c>
      <c r="K89" s="9">
        <f t="shared" si="15"/>
        <v>2.0480542557975004E-2</v>
      </c>
      <c r="L89" s="9">
        <f t="shared" si="18"/>
        <v>7.4580382500020353E-5</v>
      </c>
      <c r="O89" s="21">
        <f t="shared" si="16"/>
        <v>204379.05378245664</v>
      </c>
    </row>
    <row r="90" spans="1:15" x14ac:dyDescent="0.25">
      <c r="A90" s="1">
        <v>41548</v>
      </c>
      <c r="B90">
        <v>10.55</v>
      </c>
      <c r="C90">
        <v>10.63</v>
      </c>
      <c r="D90">
        <v>10.51</v>
      </c>
      <c r="E90">
        <v>10.61</v>
      </c>
      <c r="F90">
        <v>8.8129460000000002</v>
      </c>
      <c r="G90">
        <v>0</v>
      </c>
      <c r="H90" s="9">
        <f t="shared" si="13"/>
        <v>7.5976737190552816E-3</v>
      </c>
      <c r="I90" s="9">
        <f t="shared" si="14"/>
        <v>-7.5705723784241239E-3</v>
      </c>
      <c r="J90" s="31">
        <f t="shared" si="17"/>
        <v>1.0926475565130249E-4</v>
      </c>
      <c r="K90" s="9">
        <f t="shared" si="15"/>
        <v>2.1547208972886062E-2</v>
      </c>
      <c r="L90" s="9">
        <f t="shared" si="18"/>
        <v>7.3107097485448238E-5</v>
      </c>
      <c r="O90" s="21">
        <f t="shared" si="16"/>
        <v>205719.51852047254</v>
      </c>
    </row>
    <row r="91" spans="1:15" x14ac:dyDescent="0.25">
      <c r="A91" s="1">
        <v>41518</v>
      </c>
      <c r="B91">
        <v>10.37</v>
      </c>
      <c r="C91">
        <v>10.56</v>
      </c>
      <c r="D91">
        <v>10.26</v>
      </c>
      <c r="E91">
        <v>10.55</v>
      </c>
      <c r="F91">
        <v>8.7464929999999992</v>
      </c>
      <c r="G91">
        <v>0</v>
      </c>
      <c r="H91" s="9">
        <f t="shared" si="13"/>
        <v>1.72576298744723E-2</v>
      </c>
      <c r="I91" s="9">
        <f t="shared" si="14"/>
        <v>-1.4783719142903487E-2</v>
      </c>
      <c r="J91" s="31">
        <f t="shared" si="17"/>
        <v>1.038949226204215E-4</v>
      </c>
      <c r="K91" s="9">
        <f t="shared" si="15"/>
        <v>1.9421056023854882E-2</v>
      </c>
      <c r="L91" s="9">
        <f t="shared" si="18"/>
        <v>7.124783064477115E-5</v>
      </c>
      <c r="O91" s="21">
        <f t="shared" si="16"/>
        <v>204168.31428476734</v>
      </c>
    </row>
    <row r="92" spans="1:15" x14ac:dyDescent="0.25">
      <c r="A92" s="1">
        <v>41487</v>
      </c>
      <c r="B92">
        <v>10.4</v>
      </c>
      <c r="C92">
        <v>10.49</v>
      </c>
      <c r="D92">
        <v>10.3</v>
      </c>
      <c r="E92">
        <v>10.39</v>
      </c>
      <c r="F92">
        <v>8.5981100000000001</v>
      </c>
      <c r="G92">
        <v>0</v>
      </c>
      <c r="H92" s="9">
        <f t="shared" si="13"/>
        <v>-3.0680946333445924E-3</v>
      </c>
      <c r="I92" s="9">
        <f t="shared" si="14"/>
        <v>-3.6478860518035554E-2</v>
      </c>
      <c r="J92" s="31">
        <f t="shared" si="17"/>
        <v>7.1972116993137896E-5</v>
      </c>
      <c r="K92" s="9">
        <f t="shared" si="15"/>
        <v>2.2199388861140696E-3</v>
      </c>
      <c r="L92" s="9">
        <f t="shared" si="18"/>
        <v>5.9314346912571615E-5</v>
      </c>
      <c r="O92" s="21">
        <f t="shared" si="16"/>
        <v>200704.62809894219</v>
      </c>
    </row>
    <row r="93" spans="1:15" x14ac:dyDescent="0.25">
      <c r="A93" s="1">
        <v>41456</v>
      </c>
      <c r="B93">
        <v>10.5</v>
      </c>
      <c r="C93">
        <v>10.5</v>
      </c>
      <c r="D93">
        <v>10.3</v>
      </c>
      <c r="E93">
        <v>10.44</v>
      </c>
      <c r="F93">
        <v>8.6245709999999995</v>
      </c>
      <c r="G93">
        <v>0</v>
      </c>
      <c r="H93" s="9">
        <f t="shared" si="13"/>
        <v>-2.0085793345443782E-3</v>
      </c>
      <c r="I93" s="9">
        <f t="shared" si="14"/>
        <v>-3.0543283590142599E-2</v>
      </c>
      <c r="J93" s="31">
        <f t="shared" si="17"/>
        <v>7.4156184713016637E-5</v>
      </c>
      <c r="K93" s="9">
        <f t="shared" si="15"/>
        <v>8.1072216562255144E-3</v>
      </c>
      <c r="L93" s="9">
        <f t="shared" si="18"/>
        <v>6.9519951326530189E-5</v>
      </c>
      <c r="O93" s="21">
        <f t="shared" si="16"/>
        <v>201322.3039793538</v>
      </c>
    </row>
    <row r="94" spans="1:15" x14ac:dyDescent="0.25">
      <c r="A94" s="1">
        <v>41426</v>
      </c>
      <c r="B94">
        <v>10.63</v>
      </c>
      <c r="C94">
        <v>10.64</v>
      </c>
      <c r="D94">
        <v>10.37</v>
      </c>
      <c r="E94">
        <v>10.48</v>
      </c>
      <c r="F94">
        <v>8.6419289999999993</v>
      </c>
      <c r="G94">
        <v>0</v>
      </c>
      <c r="H94" s="9">
        <f t="shared" si="13"/>
        <v>-1.1416845082873899E-2</v>
      </c>
      <c r="I94" s="9">
        <f t="shared" si="14"/>
        <v>-2.631133010209959E-2</v>
      </c>
      <c r="J94" s="31">
        <f t="shared" si="17"/>
        <v>8.1602095106212764E-5</v>
      </c>
      <c r="K94" s="9">
        <f t="shared" si="15"/>
        <v>2.6709029553590478E-2</v>
      </c>
      <c r="L94" s="9">
        <f t="shared" si="18"/>
        <v>7.3126111114584958E-5</v>
      </c>
      <c r="O94" s="21">
        <f t="shared" si="16"/>
        <v>201727.48964626683</v>
      </c>
    </row>
    <row r="95" spans="1:15" x14ac:dyDescent="0.25">
      <c r="A95" s="1">
        <v>41395</v>
      </c>
      <c r="B95">
        <v>10.91</v>
      </c>
      <c r="C95">
        <v>10.91</v>
      </c>
      <c r="D95">
        <v>10.62</v>
      </c>
      <c r="E95">
        <v>10.62</v>
      </c>
      <c r="F95">
        <v>8.7417320000000007</v>
      </c>
      <c r="G95">
        <v>0</v>
      </c>
      <c r="H95" s="9">
        <f t="shared" si="13"/>
        <v>-2.3897163710148654E-2</v>
      </c>
      <c r="I95" s="9">
        <f t="shared" si="14"/>
        <v>-8.0967070683161148E-3</v>
      </c>
      <c r="J95" s="31">
        <f t="shared" si="17"/>
        <v>7.2146604504713413E-5</v>
      </c>
      <c r="K95" s="9">
        <f t="shared" si="15"/>
        <v>5.0007194847768346E-2</v>
      </c>
      <c r="L95" s="9">
        <f t="shared" si="18"/>
        <v>6.5660044307155755E-5</v>
      </c>
      <c r="O95" s="21">
        <f t="shared" si="16"/>
        <v>204057.17884519065</v>
      </c>
    </row>
    <row r="96" spans="1:15" x14ac:dyDescent="0.25">
      <c r="A96" s="1">
        <v>41365</v>
      </c>
      <c r="B96">
        <v>10.87</v>
      </c>
      <c r="C96">
        <v>10.91</v>
      </c>
      <c r="D96">
        <v>10.87</v>
      </c>
      <c r="E96">
        <v>10.9</v>
      </c>
      <c r="F96">
        <v>8.9557490000000008</v>
      </c>
      <c r="G96">
        <v>0</v>
      </c>
      <c r="H96" s="9">
        <f t="shared" si="13"/>
        <v>7.3006600051288856E-3</v>
      </c>
      <c r="I96" s="9">
        <f t="shared" si="14"/>
        <v>1.6647097894076219E-2</v>
      </c>
      <c r="J96" s="31">
        <f t="shared" si="17"/>
        <v>1.8899577844511904E-5</v>
      </c>
      <c r="K96" s="9">
        <f t="shared" si="15"/>
        <v>7.5614994944852187E-2</v>
      </c>
      <c r="L96" s="9">
        <f t="shared" si="18"/>
        <v>3.8904276185493114E-5</v>
      </c>
      <c r="O96" s="21">
        <f t="shared" si="16"/>
        <v>209052.95145008303</v>
      </c>
    </row>
    <row r="97" spans="1:15" x14ac:dyDescent="0.25">
      <c r="A97" s="1">
        <v>41334</v>
      </c>
      <c r="B97">
        <v>10.88</v>
      </c>
      <c r="C97">
        <v>10.88</v>
      </c>
      <c r="D97">
        <v>10.81</v>
      </c>
      <c r="E97">
        <v>10.85</v>
      </c>
      <c r="F97">
        <v>8.8908400000000007</v>
      </c>
      <c r="G97">
        <v>0</v>
      </c>
      <c r="H97" s="9">
        <f t="shared" si="13"/>
        <v>9.2416312239029168E-4</v>
      </c>
      <c r="I97" s="9">
        <f t="shared" si="14"/>
        <v>1.3401048115588369E-2</v>
      </c>
      <c r="J97" s="31">
        <f t="shared" si="17"/>
        <v>2.0428534548651313E-5</v>
      </c>
      <c r="K97" s="9">
        <f t="shared" si="15"/>
        <v>8.1451119196157565E-2</v>
      </c>
      <c r="L97" s="9">
        <f t="shared" si="18"/>
        <v>4.2795463814287283E-5</v>
      </c>
      <c r="O97" s="21">
        <f t="shared" si="16"/>
        <v>207537.78861717274</v>
      </c>
    </row>
    <row r="98" spans="1:15" x14ac:dyDescent="0.25">
      <c r="A98" s="1">
        <v>41306</v>
      </c>
      <c r="B98">
        <v>10.85</v>
      </c>
      <c r="C98">
        <v>10.87</v>
      </c>
      <c r="D98">
        <v>10.82</v>
      </c>
      <c r="E98">
        <v>10.86</v>
      </c>
      <c r="F98">
        <v>8.8826309999999999</v>
      </c>
      <c r="G98">
        <v>0</v>
      </c>
      <c r="H98" s="9">
        <f t="shared" si="13"/>
        <v>4.5341054796711761E-3</v>
      </c>
      <c r="I98" s="9">
        <f t="shared" si="14"/>
        <v>2.1230943099909E-2</v>
      </c>
      <c r="J98" s="31">
        <f t="shared" si="17"/>
        <v>2.1148233111893441E-5</v>
      </c>
      <c r="K98" s="9">
        <f t="shared" si="15"/>
        <v>9.5405751667871588E-2</v>
      </c>
      <c r="L98" s="9">
        <f t="shared" si="18"/>
        <v>4.2625254150714159E-5</v>
      </c>
      <c r="O98" s="21">
        <f t="shared" si="16"/>
        <v>207346.16693612139</v>
      </c>
    </row>
    <row r="99" spans="1:15" x14ac:dyDescent="0.25">
      <c r="A99" s="1">
        <v>41275</v>
      </c>
      <c r="B99">
        <v>10.93</v>
      </c>
      <c r="C99">
        <v>10.93</v>
      </c>
      <c r="D99">
        <v>10.82</v>
      </c>
      <c r="E99">
        <v>10.83</v>
      </c>
      <c r="F99">
        <v>8.8425379999999993</v>
      </c>
      <c r="G99">
        <v>0</v>
      </c>
      <c r="H99" s="9">
        <f t="shared" si="13"/>
        <v>2.9699351908962449E-3</v>
      </c>
      <c r="I99" s="9">
        <f t="shared" si="14"/>
        <v>1.5420196124252212E-2</v>
      </c>
      <c r="J99" s="31">
        <f t="shared" si="17"/>
        <v>2.0884182699682909E-5</v>
      </c>
      <c r="K99" s="9">
        <f t="shared" si="15"/>
        <v>9.2298283298648615E-2</v>
      </c>
      <c r="L99" s="9">
        <f t="shared" si="18"/>
        <v>4.2662764510032713E-5</v>
      </c>
      <c r="O99" s="21">
        <f t="shared" si="16"/>
        <v>206410.28095020459</v>
      </c>
    </row>
    <row r="100" spans="1:15" x14ac:dyDescent="0.25">
      <c r="A100" s="1">
        <v>41244</v>
      </c>
      <c r="B100">
        <v>11.02</v>
      </c>
      <c r="C100">
        <v>11.03</v>
      </c>
      <c r="D100">
        <v>10.91</v>
      </c>
      <c r="E100">
        <v>10.91</v>
      </c>
      <c r="F100">
        <v>8.8163540000000005</v>
      </c>
      <c r="G100">
        <v>0</v>
      </c>
      <c r="H100" s="9">
        <f t="shared" si="13"/>
        <v>-7.1867961145806111E-3</v>
      </c>
      <c r="I100" s="9">
        <f t="shared" si="14"/>
        <v>1.1224299606755488E-2</v>
      </c>
      <c r="J100" s="31">
        <f t="shared" si="17"/>
        <v>3.9669634463896171E-5</v>
      </c>
      <c r="K100" s="9">
        <f t="shared" si="15"/>
        <v>9.2012071599722439E-2</v>
      </c>
      <c r="L100" s="9">
        <f t="shared" si="18"/>
        <v>5.8654669232523258E-5</v>
      </c>
      <c r="O100" s="21">
        <f t="shared" si="16"/>
        <v>205799.07104684878</v>
      </c>
    </row>
    <row r="101" spans="1:15" x14ac:dyDescent="0.25">
      <c r="A101" s="1">
        <v>41214</v>
      </c>
      <c r="B101">
        <v>11.02</v>
      </c>
      <c r="C101">
        <v>11.05</v>
      </c>
      <c r="D101">
        <v>10.98</v>
      </c>
      <c r="E101">
        <v>11.01</v>
      </c>
      <c r="F101">
        <v>8.8801740000000002</v>
      </c>
      <c r="G101">
        <v>0</v>
      </c>
      <c r="H101" s="9">
        <f t="shared" si="13"/>
        <v>2.7428154848888742E-4</v>
      </c>
      <c r="I101" s="9">
        <f t="shared" si="14"/>
        <v>3.5009199512995685E-2</v>
      </c>
      <c r="J101" s="31">
        <f t="shared" si="17"/>
        <v>3.6968841097014041E-5</v>
      </c>
      <c r="K101" s="9">
        <f t="shared" si="15"/>
        <v>0.12572819115504297</v>
      </c>
      <c r="L101" s="9">
        <f t="shared" si="18"/>
        <v>9.6156747882458727E-5</v>
      </c>
      <c r="O101" s="21">
        <f t="shared" si="16"/>
        <v>207288.81348620748</v>
      </c>
    </row>
    <row r="102" spans="1:15" x14ac:dyDescent="0.25">
      <c r="A102" s="1">
        <v>41183</v>
      </c>
      <c r="B102">
        <v>11.11</v>
      </c>
      <c r="C102">
        <v>11.11</v>
      </c>
      <c r="D102">
        <v>11.01</v>
      </c>
      <c r="E102">
        <v>11.03</v>
      </c>
      <c r="F102">
        <v>8.877739</v>
      </c>
      <c r="G102">
        <v>0</v>
      </c>
      <c r="H102" s="9">
        <f t="shared" si="13"/>
        <v>-5.1430840843539527E-3</v>
      </c>
      <c r="I102" s="9">
        <f t="shared" si="14"/>
        <v>2.9057649671260941E-2</v>
      </c>
      <c r="J102" s="31">
        <f t="shared" si="17"/>
        <v>3.7196981055209917E-5</v>
      </c>
      <c r="K102" s="9">
        <f t="shared" si="15"/>
        <v>9.4735374038594791E-2</v>
      </c>
      <c r="L102" s="9">
        <f t="shared" si="18"/>
        <v>9.6505552880033E-5</v>
      </c>
      <c r="O102" s="21">
        <f t="shared" si="16"/>
        <v>207231.97357959766</v>
      </c>
    </row>
    <row r="103" spans="1:15" x14ac:dyDescent="0.25">
      <c r="A103" s="1">
        <v>41153</v>
      </c>
      <c r="B103">
        <v>11.1</v>
      </c>
      <c r="C103">
        <v>11.14</v>
      </c>
      <c r="D103">
        <v>11.06</v>
      </c>
      <c r="E103">
        <v>11.11</v>
      </c>
      <c r="F103">
        <v>8.9236339999999998</v>
      </c>
      <c r="G103">
        <v>0</v>
      </c>
      <c r="H103" s="9">
        <f t="shared" si="13"/>
        <v>3.0733025542211611E-3</v>
      </c>
      <c r="I103" s="9">
        <f t="shared" si="14"/>
        <v>4.0067189884034314E-2</v>
      </c>
      <c r="J103" s="31">
        <f t="shared" si="17"/>
        <v>3.1857781341658688E-5</v>
      </c>
      <c r="K103" s="9">
        <f t="shared" si="15"/>
        <v>9.9603466037075469E-2</v>
      </c>
      <c r="L103" s="9">
        <f t="shared" si="18"/>
        <v>9.4930734285066155E-5</v>
      </c>
      <c r="O103" s="21">
        <f t="shared" si="16"/>
        <v>208303.29494052476</v>
      </c>
    </row>
    <row r="104" spans="1:15" x14ac:dyDescent="0.25">
      <c r="A104" s="1">
        <v>41122</v>
      </c>
      <c r="B104">
        <v>11.09</v>
      </c>
      <c r="C104">
        <v>11.1</v>
      </c>
      <c r="D104">
        <v>11.02</v>
      </c>
      <c r="E104">
        <v>11.1</v>
      </c>
      <c r="F104">
        <v>8.896293</v>
      </c>
      <c r="G104">
        <v>0</v>
      </c>
      <c r="H104" s="9">
        <f t="shared" si="13"/>
        <v>2.3479362295157516E-3</v>
      </c>
      <c r="I104" s="9">
        <f t="shared" si="14"/>
        <v>3.6976989916733358E-2</v>
      </c>
      <c r="J104" s="31">
        <f t="shared" si="17"/>
        <v>3.1876387153508096E-5</v>
      </c>
      <c r="K104" s="9">
        <f t="shared" si="15"/>
        <v>0.10850851950953115</v>
      </c>
      <c r="L104" s="9">
        <f t="shared" si="18"/>
        <v>9.7367381411702072E-5</v>
      </c>
      <c r="O104" s="21">
        <f t="shared" si="16"/>
        <v>207665.07732795025</v>
      </c>
    </row>
    <row r="105" spans="1:15" x14ac:dyDescent="0.25">
      <c r="A105" s="1">
        <v>41091</v>
      </c>
      <c r="B105">
        <v>11.08</v>
      </c>
      <c r="C105">
        <v>11.11</v>
      </c>
      <c r="D105">
        <v>11.07</v>
      </c>
      <c r="E105">
        <v>11.1</v>
      </c>
      <c r="F105">
        <v>8.8754539999999995</v>
      </c>
      <c r="G105">
        <v>0</v>
      </c>
      <c r="H105" s="9">
        <f t="shared" si="13"/>
        <v>7.0764064676981913E-3</v>
      </c>
      <c r="I105" s="9">
        <f t="shared" si="14"/>
        <v>3.7432386245951639E-2</v>
      </c>
      <c r="J105" s="31">
        <f t="shared" si="17"/>
        <v>4.5970318737401919E-5</v>
      </c>
      <c r="K105" s="9">
        <f t="shared" si="15"/>
        <v>0.10231835188548895</v>
      </c>
      <c r="L105" s="9">
        <f t="shared" si="18"/>
        <v>9.7233917957470395E-5</v>
      </c>
      <c r="O105" s="21">
        <f t="shared" si="16"/>
        <v>207178.63510460651</v>
      </c>
    </row>
    <row r="106" spans="1:15" x14ac:dyDescent="0.25">
      <c r="A106" s="1">
        <v>41061</v>
      </c>
      <c r="B106">
        <v>11.09</v>
      </c>
      <c r="C106">
        <v>11.09</v>
      </c>
      <c r="D106">
        <v>11.04</v>
      </c>
      <c r="E106">
        <v>11.05</v>
      </c>
      <c r="F106">
        <v>8.8130889999999997</v>
      </c>
      <c r="G106">
        <v>0</v>
      </c>
      <c r="H106" s="9">
        <f t="shared" si="13"/>
        <v>4.5248647904325547E-4</v>
      </c>
      <c r="I106" s="9">
        <f t="shared" si="14"/>
        <v>4.7043785543646979E-2</v>
      </c>
      <c r="J106" s="31">
        <f t="shared" si="17"/>
        <v>4.9145698702020663E-5</v>
      </c>
      <c r="K106" s="9">
        <f t="shared" si="15"/>
        <v>9.8437748884684997E-2</v>
      </c>
      <c r="L106" s="9">
        <f t="shared" si="18"/>
        <v>9.8143089692690326E-5</v>
      </c>
      <c r="O106" s="21">
        <f t="shared" si="16"/>
        <v>205722.85655194896</v>
      </c>
    </row>
    <row r="107" spans="1:15" x14ac:dyDescent="0.25">
      <c r="A107" s="1">
        <v>41030</v>
      </c>
      <c r="B107">
        <v>11.05</v>
      </c>
      <c r="C107">
        <v>11.08</v>
      </c>
      <c r="D107">
        <v>11.05</v>
      </c>
      <c r="E107">
        <v>11.07</v>
      </c>
      <c r="F107">
        <v>8.8091030000000003</v>
      </c>
      <c r="G107">
        <v>0</v>
      </c>
      <c r="H107" s="9">
        <f t="shared" si="13"/>
        <v>4.0844524429832791E-3</v>
      </c>
      <c r="I107" s="9">
        <f t="shared" si="14"/>
        <v>5.8099416700839179E-2</v>
      </c>
      <c r="J107" s="31">
        <f t="shared" si="17"/>
        <v>4.9598361707300113E-5</v>
      </c>
      <c r="K107" s="9">
        <f t="shared" si="15"/>
        <v>0.10854377885055591</v>
      </c>
      <c r="L107" s="9">
        <f t="shared" si="18"/>
        <v>1.0096776661852627E-4</v>
      </c>
      <c r="O107" s="21">
        <f t="shared" si="16"/>
        <v>205629.81184240206</v>
      </c>
    </row>
    <row r="108" spans="1:15" x14ac:dyDescent="0.25">
      <c r="A108" s="1">
        <v>41000</v>
      </c>
      <c r="B108">
        <v>11.02</v>
      </c>
      <c r="C108">
        <v>11.07</v>
      </c>
      <c r="D108">
        <v>10.99</v>
      </c>
      <c r="E108">
        <v>11.05</v>
      </c>
      <c r="F108">
        <v>8.7732690000000009</v>
      </c>
      <c r="G108">
        <v>0</v>
      </c>
      <c r="H108" s="9">
        <f t="shared" si="13"/>
        <v>8.6576572796051628E-3</v>
      </c>
      <c r="I108" s="9">
        <f t="shared" si="14"/>
        <v>5.3698545044622008E-2</v>
      </c>
      <c r="J108" s="31">
        <f t="shared" si="17"/>
        <v>5.4856881644089939E-5</v>
      </c>
      <c r="K108" s="9">
        <f t="shared" si="15"/>
        <v>0.11919415898830918</v>
      </c>
      <c r="L108" s="9">
        <f t="shared" si="18"/>
        <v>1.0439992972256722E-4</v>
      </c>
      <c r="O108" s="21">
        <f t="shared" si="16"/>
        <v>204793.34317157819</v>
      </c>
    </row>
    <row r="109" spans="1:15" x14ac:dyDescent="0.25">
      <c r="A109" s="1">
        <v>40969</v>
      </c>
      <c r="B109">
        <v>11.04</v>
      </c>
      <c r="C109">
        <v>11.05</v>
      </c>
      <c r="D109">
        <v>11</v>
      </c>
      <c r="E109">
        <v>11.01</v>
      </c>
      <c r="F109">
        <v>8.6979649999999999</v>
      </c>
      <c r="G109">
        <v>0</v>
      </c>
      <c r="H109" s="9">
        <f t="shared" si="13"/>
        <v>-1.1816374233413545E-3</v>
      </c>
      <c r="I109" s="9">
        <f t="shared" si="14"/>
        <v>5.799046928962908E-2</v>
      </c>
      <c r="J109" s="31">
        <f t="shared" si="17"/>
        <v>6.0111584443866039E-5</v>
      </c>
      <c r="K109" s="9">
        <f t="shared" si="15"/>
        <v>0.12520686981790544</v>
      </c>
      <c r="L109" s="9">
        <f t="shared" si="18"/>
        <v>1.0519457945807112E-4</v>
      </c>
      <c r="O109" s="21">
        <f t="shared" si="16"/>
        <v>203035.53112749374</v>
      </c>
    </row>
    <row r="110" spans="1:15" x14ac:dyDescent="0.25">
      <c r="A110" s="1">
        <v>40940</v>
      </c>
      <c r="B110">
        <v>11.09</v>
      </c>
      <c r="C110">
        <v>11.11</v>
      </c>
      <c r="D110">
        <v>11.05</v>
      </c>
      <c r="E110">
        <v>11.05</v>
      </c>
      <c r="F110">
        <v>8.7082549999999994</v>
      </c>
      <c r="G110">
        <v>0</v>
      </c>
      <c r="H110" s="9">
        <f t="shared" si="13"/>
        <v>-1.174514638134375E-3</v>
      </c>
      <c r="I110" s="9">
        <f t="shared" si="14"/>
        <v>7.3901709301050611E-2</v>
      </c>
      <c r="J110" s="31">
        <f t="shared" si="17"/>
        <v>5.7112373869256048E-5</v>
      </c>
      <c r="K110" s="9">
        <f t="shared" si="15"/>
        <v>0.13866859176395885</v>
      </c>
      <c r="L110" s="9">
        <f t="shared" si="18"/>
        <v>1.05842212854313E-4</v>
      </c>
      <c r="O110" s="21">
        <f t="shared" si="16"/>
        <v>203275.7293365348</v>
      </c>
    </row>
    <row r="111" spans="1:15" x14ac:dyDescent="0.25">
      <c r="A111" s="1">
        <v>40909</v>
      </c>
      <c r="B111">
        <v>11.08</v>
      </c>
      <c r="C111">
        <v>11.1</v>
      </c>
      <c r="D111">
        <v>11.06</v>
      </c>
      <c r="E111">
        <v>11.09</v>
      </c>
      <c r="F111">
        <v>8.7184950000000008</v>
      </c>
      <c r="G111">
        <v>0</v>
      </c>
      <c r="H111" s="9">
        <f t="shared" si="13"/>
        <v>1.616505835449349E-2</v>
      </c>
      <c r="I111" s="9">
        <f t="shared" si="14"/>
        <v>7.6975538182346856E-2</v>
      </c>
      <c r="J111" s="31">
        <f t="shared" si="17"/>
        <v>5.3215375471138696E-5</v>
      </c>
      <c r="K111" s="9">
        <f t="shared" si="15"/>
        <v>0.13746631044256921</v>
      </c>
      <c r="L111" s="9">
        <f t="shared" si="18"/>
        <v>1.0399300571802808E-4</v>
      </c>
      <c r="O111" s="21">
        <f t="shared" si="16"/>
        <v>203514.76040170301</v>
      </c>
    </row>
    <row r="112" spans="1:15" x14ac:dyDescent="0.25">
      <c r="A112" s="1">
        <v>40878</v>
      </c>
      <c r="B112">
        <v>11.15</v>
      </c>
      <c r="C112">
        <v>11.2</v>
      </c>
      <c r="D112">
        <v>11.06</v>
      </c>
      <c r="E112">
        <v>11.07</v>
      </c>
      <c r="F112">
        <v>8.5798020000000008</v>
      </c>
      <c r="G112">
        <v>0</v>
      </c>
      <c r="H112" s="9">
        <f t="shared" si="13"/>
        <v>-5.4775342274891448E-3</v>
      </c>
      <c r="I112" s="9">
        <f t="shared" si="14"/>
        <v>6.2712245440171996E-2</v>
      </c>
      <c r="J112" s="31">
        <f t="shared" si="17"/>
        <v>7.0555416875216142E-5</v>
      </c>
      <c r="K112" s="9">
        <f t="shared" si="15"/>
        <v>0.12396831279423799</v>
      </c>
      <c r="L112" s="9">
        <f t="shared" si="18"/>
        <v>1.0770844601089066E-4</v>
      </c>
      <c r="O112" s="21">
        <f t="shared" si="16"/>
        <v>200277.2666984442</v>
      </c>
    </row>
    <row r="113" spans="1:15" x14ac:dyDescent="0.25">
      <c r="A113" s="1">
        <v>40848</v>
      </c>
      <c r="B113">
        <v>11.17</v>
      </c>
      <c r="C113">
        <v>11.17</v>
      </c>
      <c r="D113">
        <v>11.1</v>
      </c>
      <c r="E113">
        <v>11.16</v>
      </c>
      <c r="F113">
        <v>8.6270570000000006</v>
      </c>
      <c r="G113">
        <v>0</v>
      </c>
      <c r="H113" s="9">
        <f t="shared" si="13"/>
        <v>5.5005540298255426E-3</v>
      </c>
      <c r="I113" s="9">
        <f t="shared" si="14"/>
        <v>9.3640875910928331E-2</v>
      </c>
      <c r="J113" s="31">
        <f t="shared" si="17"/>
        <v>1.5976971627322162E-4</v>
      </c>
      <c r="K113" s="9">
        <f t="shared" si="15"/>
        <v>0.1523745076192865</v>
      </c>
      <c r="L113" s="9">
        <f t="shared" si="18"/>
        <v>1.3367548037123664E-4</v>
      </c>
      <c r="O113" s="21">
        <f t="shared" si="16"/>
        <v>201380.33437271396</v>
      </c>
    </row>
    <row r="114" spans="1:15" x14ac:dyDescent="0.25">
      <c r="A114" s="1">
        <v>40817</v>
      </c>
      <c r="B114">
        <v>11.19</v>
      </c>
      <c r="C114">
        <v>11.19</v>
      </c>
      <c r="D114">
        <v>11.07</v>
      </c>
      <c r="E114">
        <v>11.13</v>
      </c>
      <c r="F114">
        <v>8.5798629999999996</v>
      </c>
      <c r="G114">
        <v>0</v>
      </c>
      <c r="H114" s="9">
        <f t="shared" si="13"/>
        <v>9.3017129489009854E-5</v>
      </c>
      <c r="I114" s="9">
        <f t="shared" si="14"/>
        <v>5.8003567181339706E-2</v>
      </c>
      <c r="J114" s="31">
        <f t="shared" si="17"/>
        <v>1.6270179039502806E-4</v>
      </c>
      <c r="K114" s="9">
        <f t="shared" si="15"/>
        <v>0.12161405715982905</v>
      </c>
      <c r="L114" s="9">
        <f t="shared" si="18"/>
        <v>1.3689082664760239E-4</v>
      </c>
      <c r="O114" s="21">
        <f t="shared" si="16"/>
        <v>200278.69061396911</v>
      </c>
    </row>
    <row r="115" spans="1:15" x14ac:dyDescent="0.25">
      <c r="A115" s="1">
        <v>40787</v>
      </c>
      <c r="B115">
        <v>11.18</v>
      </c>
      <c r="C115">
        <v>11.24</v>
      </c>
      <c r="D115">
        <v>11.13</v>
      </c>
      <c r="E115">
        <v>11.16</v>
      </c>
      <c r="F115">
        <v>8.5790649999999999</v>
      </c>
      <c r="G115">
        <v>0</v>
      </c>
      <c r="H115" s="9">
        <f t="shared" si="13"/>
        <v>2.7881249465239195E-3</v>
      </c>
      <c r="I115" s="9">
        <f t="shared" si="14"/>
        <v>5.7144388637786231E-2</v>
      </c>
      <c r="J115" s="31">
        <f t="shared" si="17"/>
        <v>1.6362603148956827E-4</v>
      </c>
      <c r="K115" s="9">
        <f t="shared" si="15"/>
        <v>0.13705904338790403</v>
      </c>
      <c r="L115" s="9">
        <f t="shared" si="18"/>
        <v>1.3559622124615354E-4</v>
      </c>
      <c r="O115" s="21">
        <f t="shared" si="16"/>
        <v>200260.06299775778</v>
      </c>
    </row>
    <row r="116" spans="1:15" x14ac:dyDescent="0.25">
      <c r="A116" s="1">
        <v>40756</v>
      </c>
      <c r="B116">
        <v>11.04</v>
      </c>
      <c r="C116">
        <v>11.22</v>
      </c>
      <c r="D116">
        <v>11.04</v>
      </c>
      <c r="E116">
        <v>11.16</v>
      </c>
      <c r="F116">
        <v>8.5552119999999992</v>
      </c>
      <c r="G116">
        <v>0</v>
      </c>
      <c r="H116" s="9">
        <f t="shared" si="13"/>
        <v>1.640656966115224E-2</v>
      </c>
      <c r="I116" s="9">
        <f t="shared" si="14"/>
        <v>6.6008660934411004E-2</v>
      </c>
      <c r="J116" s="31">
        <f t="shared" si="17"/>
        <v>1.6980487738270527E-4</v>
      </c>
      <c r="K116" s="9">
        <f t="shared" si="15"/>
        <v>0.1404534613204563</v>
      </c>
      <c r="L116" s="9">
        <f t="shared" si="18"/>
        <v>1.3541564938889338E-4</v>
      </c>
      <c r="O116" s="21">
        <f t="shared" si="16"/>
        <v>199703.26534175614</v>
      </c>
    </row>
    <row r="117" spans="1:15" x14ac:dyDescent="0.25">
      <c r="A117" s="1">
        <v>40725</v>
      </c>
      <c r="B117">
        <v>10.92</v>
      </c>
      <c r="C117">
        <v>11.01</v>
      </c>
      <c r="D117">
        <v>10.9</v>
      </c>
      <c r="E117">
        <v>11.01</v>
      </c>
      <c r="F117">
        <v>8.417116</v>
      </c>
      <c r="G117">
        <v>0</v>
      </c>
      <c r="H117" s="9">
        <f t="shared" si="13"/>
        <v>1.1016164744957617E-2</v>
      </c>
      <c r="I117" s="9">
        <f t="shared" si="14"/>
        <v>4.5393445422507936E-2</v>
      </c>
      <c r="J117" s="31">
        <f t="shared" si="17"/>
        <v>1.5725999459413893E-4</v>
      </c>
      <c r="K117" s="9">
        <f t="shared" si="15"/>
        <v>0.13099045826451458</v>
      </c>
      <c r="L117" s="9">
        <f t="shared" si="18"/>
        <v>1.3042267993993822E-4</v>
      </c>
      <c r="O117" s="21">
        <f t="shared" si="16"/>
        <v>196479.70733633966</v>
      </c>
    </row>
    <row r="118" spans="1:15" x14ac:dyDescent="0.25">
      <c r="A118" s="1">
        <v>40695</v>
      </c>
      <c r="B118">
        <v>10.99</v>
      </c>
      <c r="C118">
        <v>11.01</v>
      </c>
      <c r="D118">
        <v>10.92</v>
      </c>
      <c r="E118">
        <v>10.92</v>
      </c>
      <c r="F118">
        <v>8.3254020000000004</v>
      </c>
      <c r="G118">
        <v>0</v>
      </c>
      <c r="H118" s="9">
        <f t="shared" si="13"/>
        <v>-9.1758920011948946E-5</v>
      </c>
      <c r="I118" s="9">
        <f t="shared" si="14"/>
        <v>3.7653861369158416E-2</v>
      </c>
      <c r="J118" s="31">
        <f t="shared" si="17"/>
        <v>1.5569829596693153E-4</v>
      </c>
      <c r="K118" s="9">
        <f t="shared" si="15"/>
        <v>0.12562108975411138</v>
      </c>
      <c r="L118" s="9">
        <f t="shared" si="18"/>
        <v>1.2967264596098804E-4</v>
      </c>
      <c r="O118" s="21">
        <f t="shared" si="16"/>
        <v>194338.83867317226</v>
      </c>
    </row>
    <row r="119" spans="1:15" x14ac:dyDescent="0.25">
      <c r="A119" s="1">
        <v>40664</v>
      </c>
      <c r="B119">
        <v>10.84</v>
      </c>
      <c r="C119">
        <v>10.96</v>
      </c>
      <c r="D119">
        <v>10.84</v>
      </c>
      <c r="E119">
        <v>10.95</v>
      </c>
      <c r="F119">
        <v>8.3261660000000006</v>
      </c>
      <c r="G119">
        <v>0</v>
      </c>
      <c r="H119" s="9">
        <f t="shared" si="13"/>
        <v>1.2766121009150361E-2</v>
      </c>
      <c r="I119" s="9">
        <f t="shared" si="14"/>
        <v>4.7770643728086502E-2</v>
      </c>
      <c r="J119" s="31">
        <f t="shared" si="17"/>
        <v>1.6143727633808933E-4</v>
      </c>
      <c r="K119" s="9">
        <f t="shared" si="15"/>
        <v>0.13604455891077258</v>
      </c>
      <c r="L119" s="9">
        <f t="shared" si="18"/>
        <v>1.297092465498301E-4</v>
      </c>
      <c r="O119" s="21">
        <f t="shared" si="16"/>
        <v>194356.67263155006</v>
      </c>
    </row>
    <row r="120" spans="1:15" x14ac:dyDescent="0.25">
      <c r="A120" s="1">
        <v>40634</v>
      </c>
      <c r="B120">
        <v>10.73</v>
      </c>
      <c r="C120">
        <v>10.84</v>
      </c>
      <c r="D120">
        <v>10.68</v>
      </c>
      <c r="E120">
        <v>10.84</v>
      </c>
      <c r="F120">
        <v>8.2212130000000005</v>
      </c>
      <c r="G120">
        <v>0</v>
      </c>
      <c r="H120" s="9">
        <f t="shared" si="13"/>
        <v>1.3839706488615619E-2</v>
      </c>
      <c r="I120" s="9">
        <f t="shared" si="14"/>
        <v>4.8769115525667109E-2</v>
      </c>
      <c r="J120" s="31">
        <f t="shared" si="17"/>
        <v>1.6340395611649162E-4</v>
      </c>
      <c r="K120" s="9">
        <f t="shared" si="15"/>
        <v>0.1215359610690727</v>
      </c>
      <c r="L120" s="9">
        <f t="shared" si="18"/>
        <v>1.2768417516946713E-4</v>
      </c>
      <c r="O120" s="21">
        <f t="shared" si="16"/>
        <v>191906.76761371843</v>
      </c>
    </row>
    <row r="121" spans="1:15" x14ac:dyDescent="0.25">
      <c r="A121" s="1">
        <v>40603</v>
      </c>
      <c r="B121">
        <v>10.73</v>
      </c>
      <c r="C121">
        <v>10.81</v>
      </c>
      <c r="D121">
        <v>10.68</v>
      </c>
      <c r="E121">
        <v>10.72</v>
      </c>
      <c r="F121">
        <v>8.1089870000000008</v>
      </c>
      <c r="G121">
        <v>0</v>
      </c>
      <c r="H121" s="9">
        <f t="shared" si="13"/>
        <v>1.6844235660689673E-3</v>
      </c>
      <c r="I121" s="9">
        <f t="shared" si="14"/>
        <v>4.9014094637548959E-2</v>
      </c>
      <c r="J121" s="31">
        <f t="shared" si="17"/>
        <v>1.593769976985835E-4</v>
      </c>
      <c r="K121" s="9">
        <f t="shared" si="15"/>
        <v>0.1082032592079144</v>
      </c>
      <c r="L121" s="9">
        <f t="shared" si="18"/>
        <v>1.2411892878035958E-4</v>
      </c>
      <c r="O121" s="21">
        <f t="shared" si="16"/>
        <v>189287.08984813601</v>
      </c>
    </row>
    <row r="122" spans="1:15" x14ac:dyDescent="0.25">
      <c r="A122" s="1">
        <v>40575</v>
      </c>
      <c r="B122">
        <v>10.71</v>
      </c>
      <c r="C122">
        <v>10.73</v>
      </c>
      <c r="D122">
        <v>10.57</v>
      </c>
      <c r="E122">
        <v>10.73</v>
      </c>
      <c r="F122">
        <v>8.0953510000000009</v>
      </c>
      <c r="G122">
        <v>0</v>
      </c>
      <c r="H122" s="9">
        <f t="shared" si="13"/>
        <v>2.7071299356723985E-3</v>
      </c>
      <c r="I122" s="9">
        <f t="shared" si="14"/>
        <v>5.8526871687261985E-2</v>
      </c>
      <c r="J122" s="31">
        <f t="shared" si="17"/>
        <v>1.6298796813420558E-4</v>
      </c>
      <c r="K122" s="9">
        <f t="shared" si="15"/>
        <v>0.11029336532814581</v>
      </c>
      <c r="L122" s="9">
        <f t="shared" si="18"/>
        <v>1.292438939279224E-4</v>
      </c>
      <c r="O122" s="21">
        <f t="shared" si="16"/>
        <v>188968.78637112104</v>
      </c>
    </row>
    <row r="123" spans="1:15" x14ac:dyDescent="0.25">
      <c r="A123" s="1">
        <v>40544</v>
      </c>
      <c r="B123">
        <v>10.73</v>
      </c>
      <c r="C123">
        <v>10.75</v>
      </c>
      <c r="D123">
        <v>10.69</v>
      </c>
      <c r="E123">
        <v>10.73</v>
      </c>
      <c r="F123">
        <v>8.0734949999999994</v>
      </c>
      <c r="G123">
        <v>0</v>
      </c>
      <c r="H123" s="9">
        <f t="shared" si="13"/>
        <v>2.3466535976579155E-2</v>
      </c>
      <c r="I123" s="9">
        <f t="shared" si="14"/>
        <v>5.3315803934799386E-2</v>
      </c>
      <c r="J123" s="31">
        <f t="shared" si="17"/>
        <v>1.6265954429964846E-4</v>
      </c>
      <c r="K123" s="9">
        <f t="shared" si="15"/>
        <v>0.12511680053290994</v>
      </c>
      <c r="L123" s="9">
        <f t="shared" si="18"/>
        <v>1.2898900051662541E-4</v>
      </c>
      <c r="O123" s="21">
        <f t="shared" si="16"/>
        <v>188458.60444140268</v>
      </c>
    </row>
    <row r="124" spans="1:15" x14ac:dyDescent="0.25">
      <c r="A124" s="1">
        <v>40513</v>
      </c>
      <c r="B124">
        <v>11</v>
      </c>
      <c r="C124">
        <v>11.05</v>
      </c>
      <c r="D124">
        <v>10.71</v>
      </c>
      <c r="E124">
        <v>10.74</v>
      </c>
      <c r="F124">
        <v>7.888382</v>
      </c>
      <c r="G124">
        <v>0</v>
      </c>
      <c r="H124" s="9">
        <f t="shared" si="13"/>
        <v>-2.7264620042409621E-2</v>
      </c>
      <c r="I124" s="9">
        <f t="shared" si="14"/>
        <v>3.3391144366319389E-2</v>
      </c>
      <c r="J124" s="31">
        <f t="shared" si="17"/>
        <v>1.5090960067842333E-4</v>
      </c>
      <c r="K124" s="9">
        <f t="shared" si="15"/>
        <v>0.10466842646986743</v>
      </c>
      <c r="L124" s="9">
        <f t="shared" si="18"/>
        <v>1.1494019944496271E-4</v>
      </c>
      <c r="O124" s="21">
        <f t="shared" si="16"/>
        <v>184137.53436655144</v>
      </c>
    </row>
    <row r="125" spans="1:15" x14ac:dyDescent="0.25">
      <c r="A125" s="1">
        <v>40483</v>
      </c>
      <c r="B125">
        <v>11.11</v>
      </c>
      <c r="C125">
        <v>11.16</v>
      </c>
      <c r="D125">
        <v>11.04</v>
      </c>
      <c r="E125">
        <v>11.07</v>
      </c>
      <c r="F125">
        <v>8.1094840000000001</v>
      </c>
      <c r="G125">
        <v>0</v>
      </c>
      <c r="H125" s="9">
        <f t="shared" si="13"/>
        <v>-7.1913368788912777E-4</v>
      </c>
      <c r="I125" s="9">
        <f t="shared" si="14"/>
        <v>8.3238772103450986E-2</v>
      </c>
      <c r="J125" s="31">
        <f t="shared" si="17"/>
        <v>1.1968100536525546E-4</v>
      </c>
      <c r="K125" s="9">
        <f t="shared" si="15"/>
        <v>0.13476872753406763</v>
      </c>
      <c r="L125" s="9">
        <f t="shared" si="18"/>
        <v>7.5941066100175243E-5</v>
      </c>
      <c r="O125" s="21">
        <f t="shared" si="16"/>
        <v>189298.69125823255</v>
      </c>
    </row>
    <row r="126" spans="1:15" x14ac:dyDescent="0.25">
      <c r="A126" s="1">
        <v>40452</v>
      </c>
      <c r="B126">
        <v>11.02</v>
      </c>
      <c r="C126">
        <v>11.13</v>
      </c>
      <c r="D126">
        <v>11.02</v>
      </c>
      <c r="E126">
        <v>11.11</v>
      </c>
      <c r="F126">
        <v>8.1153200000000005</v>
      </c>
      <c r="G126">
        <v>0</v>
      </c>
      <c r="H126" s="9">
        <f t="shared" si="13"/>
        <v>1.1196613976865298E-2</v>
      </c>
      <c r="I126" s="9">
        <f t="shared" si="14"/>
        <v>6.0886052650293475E-2</v>
      </c>
      <c r="J126" s="31">
        <f t="shared" si="17"/>
        <v>1.2241964409054245E-4</v>
      </c>
      <c r="K126" s="9">
        <f t="shared" si="15"/>
        <v>0.15535124353744215</v>
      </c>
      <c r="L126" s="9">
        <f t="shared" si="18"/>
        <v>1.159002592271169E-4</v>
      </c>
      <c r="O126" s="21">
        <f t="shared" si="16"/>
        <v>189434.92029107644</v>
      </c>
    </row>
    <row r="127" spans="1:15" x14ac:dyDescent="0.25">
      <c r="A127" s="1">
        <v>40422</v>
      </c>
      <c r="B127">
        <v>11.07</v>
      </c>
      <c r="C127">
        <v>11.07</v>
      </c>
      <c r="D127">
        <v>11</v>
      </c>
      <c r="E127">
        <v>11.02</v>
      </c>
      <c r="F127">
        <v>8.0254619999999992</v>
      </c>
      <c r="G127">
        <v>0</v>
      </c>
      <c r="H127" s="9">
        <f t="shared" si="13"/>
        <v>-3.2494061757720187E-3</v>
      </c>
      <c r="I127" s="9">
        <f t="shared" si="14"/>
        <v>6.3685162015438057E-2</v>
      </c>
      <c r="J127" s="31">
        <f t="shared" si="17"/>
        <v>1.1989215203178587E-4</v>
      </c>
      <c r="K127" s="9">
        <f t="shared" si="15"/>
        <v>0.18608595103320977</v>
      </c>
      <c r="L127" s="9">
        <f t="shared" si="18"/>
        <v>1.3689452546370581E-4</v>
      </c>
      <c r="O127" s="21">
        <f t="shared" si="16"/>
        <v>187337.37600847072</v>
      </c>
    </row>
    <row r="128" spans="1:15" x14ac:dyDescent="0.25">
      <c r="A128" s="1">
        <v>40391</v>
      </c>
      <c r="B128">
        <v>11.07</v>
      </c>
      <c r="C128">
        <v>11.09</v>
      </c>
      <c r="D128">
        <v>11.04</v>
      </c>
      <c r="E128">
        <v>11.09</v>
      </c>
      <c r="F128">
        <v>8.0516249999999996</v>
      </c>
      <c r="G128">
        <v>0</v>
      </c>
      <c r="H128" s="9">
        <f t="shared" si="13"/>
        <v>3.5310933389702112E-3</v>
      </c>
      <c r="I128" s="9">
        <f t="shared" si="14"/>
        <v>7.3322741798136568E-2</v>
      </c>
      <c r="J128" s="31">
        <f t="shared" si="17"/>
        <v>1.1213410351424489E-4</v>
      </c>
      <c r="K128" s="9">
        <f t="shared" si="15"/>
        <v>0.17181326026963428</v>
      </c>
      <c r="L128" s="9">
        <f t="shared" si="18"/>
        <v>1.3255475650015758E-4</v>
      </c>
      <c r="O128" s="21">
        <f t="shared" si="16"/>
        <v>187948.09571139992</v>
      </c>
    </row>
    <row r="129" spans="1:15" x14ac:dyDescent="0.25">
      <c r="A129" s="1">
        <v>40360</v>
      </c>
      <c r="B129">
        <v>11</v>
      </c>
      <c r="C129">
        <v>11.08</v>
      </c>
      <c r="D129">
        <v>11</v>
      </c>
      <c r="E129">
        <v>11.08</v>
      </c>
      <c r="F129">
        <v>8.0232939999999999</v>
      </c>
      <c r="G129">
        <v>0</v>
      </c>
      <c r="H129" s="9">
        <f t="shared" si="13"/>
        <v>9.6570161103794218E-3</v>
      </c>
      <c r="I129" s="9">
        <f t="shared" si="14"/>
        <v>7.8073411112657851E-2</v>
      </c>
      <c r="J129" s="31">
        <f t="shared" si="17"/>
        <v>1.1122126906689917E-4</v>
      </c>
      <c r="K129" s="9">
        <f t="shared" si="15"/>
        <v>0.17497648082909328</v>
      </c>
      <c r="L129" s="9">
        <f t="shared" si="18"/>
        <v>1.3243130107678405E-4</v>
      </c>
      <c r="O129" s="21">
        <f t="shared" si="16"/>
        <v>187286.76865014216</v>
      </c>
    </row>
    <row r="130" spans="1:15" x14ac:dyDescent="0.25">
      <c r="A130" s="1">
        <v>40330</v>
      </c>
      <c r="B130">
        <v>10.89</v>
      </c>
      <c r="C130">
        <v>11.01</v>
      </c>
      <c r="D130">
        <v>10.89</v>
      </c>
      <c r="E130">
        <v>11</v>
      </c>
      <c r="F130">
        <v>7.9465539999999999</v>
      </c>
      <c r="G130">
        <v>0</v>
      </c>
      <c r="H130" s="9">
        <f t="shared" si="13"/>
        <v>1.3731235288144392E-2</v>
      </c>
      <c r="I130" s="9">
        <f t="shared" si="14"/>
        <v>7.4399623377933252E-2</v>
      </c>
      <c r="J130" s="31">
        <f t="shared" si="17"/>
        <v>1.1099191247291679E-4</v>
      </c>
      <c r="K130" s="9">
        <f t="shared" si="15"/>
        <v>0.17564156468669842</v>
      </c>
      <c r="L130" s="9">
        <f t="shared" si="18"/>
        <v>1.3405152784521699E-4</v>
      </c>
      <c r="O130" s="21">
        <f t="shared" si="16"/>
        <v>185495.43623402828</v>
      </c>
    </row>
    <row r="131" spans="1:15" x14ac:dyDescent="0.25">
      <c r="A131" s="1">
        <v>40299</v>
      </c>
      <c r="B131">
        <v>10.74</v>
      </c>
      <c r="C131">
        <v>10.91</v>
      </c>
      <c r="D131">
        <v>10.74</v>
      </c>
      <c r="E131">
        <v>10.88</v>
      </c>
      <c r="F131">
        <v>7.8389160000000002</v>
      </c>
      <c r="G131">
        <v>0</v>
      </c>
      <c r="H131" s="9">
        <f t="shared" si="13"/>
        <v>1.4076526535286852E-2</v>
      </c>
      <c r="I131" s="9">
        <f t="shared" si="14"/>
        <v>6.9562853966471161E-2</v>
      </c>
      <c r="J131" s="31">
        <f t="shared" si="17"/>
        <v>1.0961154494544037E-4</v>
      </c>
      <c r="K131" s="9">
        <f t="shared" si="15"/>
        <v>0.16017635343148148</v>
      </c>
      <c r="L131" s="9">
        <f t="shared" si="18"/>
        <v>1.3357749668219465E-4</v>
      </c>
      <c r="O131" s="21">
        <f t="shared" si="16"/>
        <v>182982.8555902224</v>
      </c>
    </row>
    <row r="132" spans="1:15" x14ac:dyDescent="0.25">
      <c r="A132" s="1">
        <v>40269</v>
      </c>
      <c r="B132">
        <v>10.69</v>
      </c>
      <c r="C132">
        <v>10.76</v>
      </c>
      <c r="D132">
        <v>10.64</v>
      </c>
      <c r="E132">
        <v>10.76</v>
      </c>
      <c r="F132">
        <v>7.7301029999999997</v>
      </c>
      <c r="G132">
        <v>0</v>
      </c>
      <c r="H132" s="9">
        <f t="shared" si="13"/>
        <v>1.0768000845215701E-2</v>
      </c>
      <c r="I132" s="9">
        <f t="shared" si="14"/>
        <v>5.4538849348377327E-2</v>
      </c>
      <c r="J132" s="31">
        <f t="shared" si="17"/>
        <v>1.0338262363705353E-4</v>
      </c>
      <c r="K132" s="9">
        <f t="shared" si="15"/>
        <v>0.14430263307484961</v>
      </c>
      <c r="L132" s="9">
        <f t="shared" si="18"/>
        <v>1.3732007648794751E-4</v>
      </c>
      <c r="O132" s="21">
        <f t="shared" si="16"/>
        <v>180442.84706540353</v>
      </c>
    </row>
    <row r="133" spans="1:15" x14ac:dyDescent="0.25">
      <c r="A133" s="1">
        <v>40238</v>
      </c>
      <c r="B133">
        <v>10.76</v>
      </c>
      <c r="C133">
        <v>10.83</v>
      </c>
      <c r="D133">
        <v>10.72</v>
      </c>
      <c r="E133">
        <v>10.72</v>
      </c>
      <c r="F133">
        <v>7.6477519999999997</v>
      </c>
      <c r="G133">
        <v>0</v>
      </c>
      <c r="H133" s="9">
        <f t="shared" si="13"/>
        <v>-2.229140394095731E-3</v>
      </c>
      <c r="I133" s="9">
        <f t="shared" si="14"/>
        <v>4.5169229154497913E-2</v>
      </c>
      <c r="J133" s="31">
        <f t="shared" si="17"/>
        <v>9.9669733273846046E-5</v>
      </c>
      <c r="K133" s="9">
        <f t="shared" si="15"/>
        <v>0.12470083722927548</v>
      </c>
      <c r="L133" s="9">
        <f t="shared" si="18"/>
        <v>1.3801445089610357E-4</v>
      </c>
      <c r="O133" s="21">
        <f t="shared" si="16"/>
        <v>178520.53776387378</v>
      </c>
    </row>
    <row r="134" spans="1:15" x14ac:dyDescent="0.25">
      <c r="A134" s="1">
        <v>40210</v>
      </c>
      <c r="B134">
        <v>10.75</v>
      </c>
      <c r="C134">
        <v>10.8</v>
      </c>
      <c r="D134">
        <v>10.72</v>
      </c>
      <c r="E134">
        <v>10.77</v>
      </c>
      <c r="F134">
        <v>7.6648379999999996</v>
      </c>
      <c r="G134">
        <v>0</v>
      </c>
      <c r="H134" s="9">
        <f t="shared" si="13"/>
        <v>4.1065090664283675E-3</v>
      </c>
      <c r="I134" s="9">
        <f t="shared" si="14"/>
        <v>5.1247657787173537E-2</v>
      </c>
      <c r="J134" s="31">
        <f t="shared" si="17"/>
        <v>1.0678737247347779E-4</v>
      </c>
      <c r="K134" s="9">
        <f t="shared" si="15"/>
        <v>0.12527224015828423</v>
      </c>
      <c r="L134" s="9">
        <f t="shared" si="18"/>
        <v>1.3605620923452002E-4</v>
      </c>
      <c r="O134" s="21">
        <f t="shared" si="16"/>
        <v>178919.37416811826</v>
      </c>
    </row>
    <row r="135" spans="1:15" x14ac:dyDescent="0.25">
      <c r="A135" s="1">
        <v>40179</v>
      </c>
      <c r="B135">
        <v>10.65</v>
      </c>
      <c r="C135">
        <v>10.75</v>
      </c>
      <c r="D135">
        <v>10.65</v>
      </c>
      <c r="E135">
        <v>10.75</v>
      </c>
      <c r="F135">
        <v>7.6334910000000002</v>
      </c>
      <c r="G135">
        <v>0</v>
      </c>
      <c r="H135" s="9">
        <f t="shared" si="13"/>
        <v>1.965715916114321E-2</v>
      </c>
      <c r="I135" s="9">
        <f t="shared" si="14"/>
        <v>6.3798140807266771E-2</v>
      </c>
      <c r="J135" s="31">
        <f t="shared" si="17"/>
        <v>1.0663484861500789E-4</v>
      </c>
      <c r="K135" s="9">
        <f t="shared" si="15"/>
        <v>0.1232683018564741</v>
      </c>
      <c r="L135" s="9">
        <f t="shared" si="18"/>
        <v>1.3605451827768724E-4</v>
      </c>
      <c r="O135" s="21">
        <f t="shared" si="16"/>
        <v>178187.64498844769</v>
      </c>
    </row>
    <row r="136" spans="1:15" x14ac:dyDescent="0.25">
      <c r="A136" s="1">
        <v>40148</v>
      </c>
      <c r="B136">
        <v>10.88</v>
      </c>
      <c r="C136">
        <v>10.88</v>
      </c>
      <c r="D136">
        <v>10.64</v>
      </c>
      <c r="E136">
        <v>10.64</v>
      </c>
      <c r="F136">
        <v>7.4863309999999998</v>
      </c>
      <c r="G136">
        <v>0</v>
      </c>
      <c r="H136" s="9">
        <f t="shared" si="13"/>
        <v>-2.133937498169838E-2</v>
      </c>
      <c r="I136" s="9">
        <f t="shared" si="14"/>
        <v>4.8366253789761823E-2</v>
      </c>
      <c r="J136" s="31">
        <f t="shared" si="17"/>
        <v>8.9274079684791561E-5</v>
      </c>
      <c r="K136" s="9">
        <f t="shared" si="15"/>
        <v>0.10837999496616972</v>
      </c>
      <c r="L136" s="9">
        <f t="shared" si="18"/>
        <v>1.3023137080450493E-4</v>
      </c>
      <c r="O136" s="21">
        <f t="shared" si="16"/>
        <v>174752.50714175342</v>
      </c>
    </row>
    <row r="137" spans="1:15" x14ac:dyDescent="0.25">
      <c r="A137" s="1">
        <v>40118</v>
      </c>
      <c r="B137">
        <v>10.78</v>
      </c>
      <c r="C137">
        <v>10.9</v>
      </c>
      <c r="D137">
        <v>10.76</v>
      </c>
      <c r="E137">
        <v>10.9</v>
      </c>
      <c r="F137">
        <v>7.6495680000000004</v>
      </c>
      <c r="G137">
        <v>0</v>
      </c>
      <c r="H137" s="9">
        <f t="shared" si="13"/>
        <v>1.3864619560607439E-2</v>
      </c>
      <c r="I137" s="9">
        <f t="shared" si="14"/>
        <v>7.0412192137665336E-2</v>
      </c>
      <c r="J137" s="31">
        <f t="shared" si="17"/>
        <v>3.6421622596438078E-5</v>
      </c>
      <c r="K137" s="9">
        <f t="shared" si="15"/>
        <v>0.14835583687442225</v>
      </c>
      <c r="L137" s="9">
        <f t="shared" si="18"/>
        <v>1.0020655446462091E-4</v>
      </c>
      <c r="O137" s="21">
        <f t="shared" si="16"/>
        <v>178562.92842933722</v>
      </c>
    </row>
    <row r="138" spans="1:15" x14ac:dyDescent="0.25">
      <c r="A138" s="1">
        <v>40087</v>
      </c>
      <c r="B138">
        <v>10.77</v>
      </c>
      <c r="C138">
        <v>10.79</v>
      </c>
      <c r="D138">
        <v>10.73</v>
      </c>
      <c r="E138">
        <v>10.78</v>
      </c>
      <c r="F138">
        <v>7.5449599999999997</v>
      </c>
      <c r="G138">
        <v>0</v>
      </c>
      <c r="H138" s="9">
        <f t="shared" ref="H138:H201" si="19">(F138-F139)/F139</f>
        <v>5.7817091527820165E-3</v>
      </c>
      <c r="I138" s="9">
        <f t="shared" ref="I138:I201" si="20">(F138-F149)/F149</f>
        <v>7.4150978450665969E-2</v>
      </c>
      <c r="J138" s="31">
        <f t="shared" si="17"/>
        <v>1.14936057725263E-4</v>
      </c>
      <c r="K138" s="9">
        <f t="shared" ref="K138:K201" si="21">(F138-F161)/F161</f>
        <v>0.13320322579385466</v>
      </c>
      <c r="L138" s="9">
        <f t="shared" si="18"/>
        <v>1.0873799040391156E-4</v>
      </c>
      <c r="O138" s="21">
        <f t="shared" ref="O138:O201" si="22">O139+O139*H138</f>
        <v>176121.07670422853</v>
      </c>
    </row>
    <row r="139" spans="1:15" x14ac:dyDescent="0.25">
      <c r="A139" s="1">
        <v>40057</v>
      </c>
      <c r="B139">
        <v>10.71</v>
      </c>
      <c r="C139">
        <v>10.76</v>
      </c>
      <c r="D139">
        <v>10.71</v>
      </c>
      <c r="E139">
        <v>10.75</v>
      </c>
      <c r="F139">
        <v>7.5015879999999999</v>
      </c>
      <c r="G139">
        <v>0</v>
      </c>
      <c r="H139" s="9">
        <f t="shared" si="19"/>
        <v>7.9728555281385338E-3</v>
      </c>
      <c r="I139" s="9">
        <f t="shared" si="20"/>
        <v>0.10866242183182909</v>
      </c>
      <c r="J139" s="31">
        <f t="shared" ref="J139:J202" si="23">VAR(H139:H150)</f>
        <v>1.6472616468667038E-4</v>
      </c>
      <c r="K139" s="9">
        <f t="shared" si="21"/>
        <v>0.15156021799486119</v>
      </c>
      <c r="L139" s="9">
        <f t="shared" ref="L139:L202" si="24">VAR(H139:H162)</f>
        <v>1.0945058087210541E-4</v>
      </c>
      <c r="O139" s="21">
        <f t="shared" si="22"/>
        <v>175108.64942312753</v>
      </c>
    </row>
    <row r="140" spans="1:15" x14ac:dyDescent="0.25">
      <c r="A140" s="1">
        <v>40026</v>
      </c>
      <c r="B140">
        <v>10.65</v>
      </c>
      <c r="C140">
        <v>10.7</v>
      </c>
      <c r="D140">
        <v>10.59</v>
      </c>
      <c r="E140">
        <v>10.7</v>
      </c>
      <c r="F140">
        <v>7.4422519999999999</v>
      </c>
      <c r="G140">
        <v>0</v>
      </c>
      <c r="H140" s="9">
        <f t="shared" si="19"/>
        <v>6.2163732711903114E-3</v>
      </c>
      <c r="I140" s="9">
        <f t="shared" si="20"/>
        <v>8.3126645847044101E-2</v>
      </c>
      <c r="J140" s="31">
        <f t="shared" si="23"/>
        <v>1.6480138479179523E-4</v>
      </c>
      <c r="K140" s="9">
        <f t="shared" si="21"/>
        <v>0.1542936890873618</v>
      </c>
      <c r="L140" s="9">
        <f t="shared" si="24"/>
        <v>1.095199568293732E-4</v>
      </c>
      <c r="O140" s="21">
        <f t="shared" si="22"/>
        <v>173723.57644628972</v>
      </c>
    </row>
    <row r="141" spans="1:15" x14ac:dyDescent="0.25">
      <c r="A141" s="1">
        <v>39995</v>
      </c>
      <c r="B141">
        <v>10.62</v>
      </c>
      <c r="C141">
        <v>10.69</v>
      </c>
      <c r="D141">
        <v>10.62</v>
      </c>
      <c r="E141">
        <v>10.67</v>
      </c>
      <c r="F141">
        <v>7.396274</v>
      </c>
      <c r="G141">
        <v>0</v>
      </c>
      <c r="H141" s="9">
        <f t="shared" si="19"/>
        <v>9.1675849260289665E-3</v>
      </c>
      <c r="I141" s="9">
        <f t="shared" si="20"/>
        <v>8.3152131252789849E-2</v>
      </c>
      <c r="J141" s="31">
        <f t="shared" si="23"/>
        <v>1.6537203734553289E-4</v>
      </c>
      <c r="K141" s="9">
        <f t="shared" si="21"/>
        <v>0.15681613326478619</v>
      </c>
      <c r="L141" s="9">
        <f t="shared" si="24"/>
        <v>1.1101487882862477E-4</v>
      </c>
      <c r="O141" s="21">
        <f t="shared" si="22"/>
        <v>172650.31762653362</v>
      </c>
    </row>
    <row r="142" spans="1:15" x14ac:dyDescent="0.25">
      <c r="A142" s="1">
        <v>39965</v>
      </c>
      <c r="B142">
        <v>10.6</v>
      </c>
      <c r="C142">
        <v>10.64</v>
      </c>
      <c r="D142">
        <v>10.47</v>
      </c>
      <c r="E142">
        <v>10.61</v>
      </c>
      <c r="F142">
        <v>7.3290839999999999</v>
      </c>
      <c r="G142">
        <v>0</v>
      </c>
      <c r="H142" s="9">
        <f t="shared" si="19"/>
        <v>-1.6806915281686354E-4</v>
      </c>
      <c r="I142" s="9">
        <f t="shared" si="20"/>
        <v>8.4290848772970828E-2</v>
      </c>
      <c r="J142" s="31">
        <f t="shared" si="23"/>
        <v>1.6929555770923242E-4</v>
      </c>
      <c r="K142" s="9">
        <f t="shared" si="21"/>
        <v>0.16052217674032393</v>
      </c>
      <c r="L142" s="9">
        <f t="shared" si="24"/>
        <v>1.1087854686592755E-4</v>
      </c>
      <c r="O142" s="21">
        <f t="shared" si="22"/>
        <v>171081.90969014203</v>
      </c>
    </row>
    <row r="143" spans="1:15" x14ac:dyDescent="0.25">
      <c r="A143" s="1">
        <v>39934</v>
      </c>
      <c r="B143">
        <v>10.65</v>
      </c>
      <c r="C143">
        <v>10.72</v>
      </c>
      <c r="D143">
        <v>10.58</v>
      </c>
      <c r="E143">
        <v>10.65</v>
      </c>
      <c r="F143">
        <v>7.3303159999999998</v>
      </c>
      <c r="G143">
        <v>0</v>
      </c>
      <c r="H143" s="9">
        <f t="shared" si="19"/>
        <v>1.7872864050616018E-3</v>
      </c>
      <c r="I143" s="9">
        <f t="shared" si="20"/>
        <v>8.4902464368854472E-2</v>
      </c>
      <c r="J143" s="31">
        <f t="shared" si="23"/>
        <v>1.6883326598674084E-4</v>
      </c>
      <c r="K143" s="9">
        <f t="shared" si="21"/>
        <v>0.17051683036429285</v>
      </c>
      <c r="L143" s="9">
        <f t="shared" si="24"/>
        <v>1.1528420475089194E-4</v>
      </c>
      <c r="O143" s="21">
        <f t="shared" si="22"/>
        <v>171110.66811517006</v>
      </c>
    </row>
    <row r="144" spans="1:15" x14ac:dyDescent="0.25">
      <c r="A144" s="1">
        <v>39904</v>
      </c>
      <c r="B144">
        <v>10.68</v>
      </c>
      <c r="C144">
        <v>10.72</v>
      </c>
      <c r="D144">
        <v>10.66</v>
      </c>
      <c r="E144">
        <v>10.67</v>
      </c>
      <c r="F144">
        <v>7.3172379999999997</v>
      </c>
      <c r="G144">
        <v>0</v>
      </c>
      <c r="H144" s="9">
        <f t="shared" si="19"/>
        <v>3.5736318199161171E-3</v>
      </c>
      <c r="I144" s="9">
        <f t="shared" si="20"/>
        <v>8.318540001800058E-2</v>
      </c>
      <c r="J144" s="31">
        <f t="shared" si="23"/>
        <v>1.8237846661281034E-4</v>
      </c>
      <c r="K144" s="9">
        <f t="shared" si="21"/>
        <v>0.16192281888519686</v>
      </c>
      <c r="L144" s="9">
        <f t="shared" si="24"/>
        <v>1.2042603929935959E-4</v>
      </c>
      <c r="O144" s="21">
        <f t="shared" si="22"/>
        <v>170805.38996377657</v>
      </c>
    </row>
    <row r="145" spans="1:15" x14ac:dyDescent="0.25">
      <c r="A145" s="1">
        <v>39873</v>
      </c>
      <c r="B145">
        <v>10.56</v>
      </c>
      <c r="C145">
        <v>10.68</v>
      </c>
      <c r="D145">
        <v>10.56</v>
      </c>
      <c r="E145">
        <v>10.67</v>
      </c>
      <c r="F145">
        <v>7.2911820000000001</v>
      </c>
      <c r="G145">
        <v>0</v>
      </c>
      <c r="H145" s="9">
        <f t="shared" si="19"/>
        <v>1.6094190179487825E-2</v>
      </c>
      <c r="I145" s="9">
        <f t="shared" si="20"/>
        <v>7.2262607337557988E-2</v>
      </c>
      <c r="J145" s="31">
        <f t="shared" si="23"/>
        <v>1.8725677892071299E-4</v>
      </c>
      <c r="K145" s="9">
        <f t="shared" si="21"/>
        <v>0.15141203556386276</v>
      </c>
      <c r="L145" s="9">
        <f t="shared" si="24"/>
        <v>1.202847439444264E-4</v>
      </c>
      <c r="O145" s="21">
        <f t="shared" si="22"/>
        <v>170197.16794873535</v>
      </c>
    </row>
    <row r="146" spans="1:15" x14ac:dyDescent="0.25">
      <c r="A146" s="1">
        <v>39845</v>
      </c>
      <c r="B146">
        <v>10.54</v>
      </c>
      <c r="C146">
        <v>10.58</v>
      </c>
      <c r="D146">
        <v>10.51</v>
      </c>
      <c r="E146">
        <v>10.54</v>
      </c>
      <c r="F146">
        <v>7.1756950000000002</v>
      </c>
      <c r="G146">
        <v>0</v>
      </c>
      <c r="H146" s="9">
        <f t="shared" si="19"/>
        <v>4.8655991149636991E-3</v>
      </c>
      <c r="I146" s="9">
        <f t="shared" si="20"/>
        <v>5.3461323950043035E-2</v>
      </c>
      <c r="J146" s="31">
        <f t="shared" si="23"/>
        <v>1.7721579694406447E-4</v>
      </c>
      <c r="K146" s="9">
        <f t="shared" si="21"/>
        <v>0.13807447567603398</v>
      </c>
      <c r="L146" s="9">
        <f t="shared" si="24"/>
        <v>1.1656022594624671E-4</v>
      </c>
      <c r="O146" s="21">
        <f t="shared" si="22"/>
        <v>167501.36905976295</v>
      </c>
    </row>
    <row r="147" spans="1:15" x14ac:dyDescent="0.25">
      <c r="A147" s="1">
        <v>39814</v>
      </c>
      <c r="B147">
        <v>10.57</v>
      </c>
      <c r="C147">
        <v>10.69</v>
      </c>
      <c r="D147">
        <v>10.52</v>
      </c>
      <c r="E147">
        <v>10.53</v>
      </c>
      <c r="F147">
        <v>7.1409500000000001</v>
      </c>
      <c r="G147">
        <v>0</v>
      </c>
      <c r="H147" s="9">
        <f t="shared" si="19"/>
        <v>-7.5926595521981087E-4</v>
      </c>
      <c r="I147" s="9">
        <f t="shared" si="20"/>
        <v>5.0790887176259007E-2</v>
      </c>
      <c r="J147" s="31">
        <f t="shared" si="23"/>
        <v>1.7740780878016023E-4</v>
      </c>
      <c r="K147" s="9">
        <f t="shared" si="21"/>
        <v>0.13411455065974776</v>
      </c>
      <c r="L147" s="9">
        <f t="shared" si="24"/>
        <v>1.1842616531236526E-4</v>
      </c>
      <c r="O147" s="21">
        <f t="shared" si="22"/>
        <v>166690.32078249066</v>
      </c>
    </row>
    <row r="148" spans="1:15" x14ac:dyDescent="0.25">
      <c r="A148" s="1">
        <v>39783</v>
      </c>
      <c r="B148">
        <v>10.45</v>
      </c>
      <c r="C148">
        <v>10.59</v>
      </c>
      <c r="D148">
        <v>10.41</v>
      </c>
      <c r="E148">
        <v>10.58</v>
      </c>
      <c r="F148">
        <v>7.1463760000000001</v>
      </c>
      <c r="G148">
        <v>0</v>
      </c>
      <c r="H148" s="9">
        <f t="shared" si="19"/>
        <v>1.7405893838583215E-2</v>
      </c>
      <c r="I148" s="9">
        <f t="shared" si="20"/>
        <v>5.8048354381653219E-2</v>
      </c>
      <c r="J148" s="31">
        <f t="shared" si="23"/>
        <v>1.8076947389655728E-4</v>
      </c>
      <c r="K148" s="9">
        <f t="shared" si="21"/>
        <v>0.14890327791578759</v>
      </c>
      <c r="L148" s="9">
        <f t="shared" si="24"/>
        <v>1.1833053518992557E-4</v>
      </c>
      <c r="O148" s="21">
        <f t="shared" si="22"/>
        <v>166816.97923557684</v>
      </c>
    </row>
    <row r="149" spans="1:15" x14ac:dyDescent="0.25">
      <c r="A149" s="1">
        <v>39753</v>
      </c>
      <c r="B149">
        <v>10.14</v>
      </c>
      <c r="C149">
        <v>10.45</v>
      </c>
      <c r="D149">
        <v>10.14</v>
      </c>
      <c r="E149">
        <v>10.44</v>
      </c>
      <c r="F149">
        <v>7.0241150000000001</v>
      </c>
      <c r="G149">
        <v>0</v>
      </c>
      <c r="H149" s="9">
        <f t="shared" si="19"/>
        <v>3.809651331495123E-2</v>
      </c>
      <c r="I149" s="9">
        <f t="shared" si="20"/>
        <v>5.4462612676582804E-2</v>
      </c>
      <c r="J149" s="31">
        <f t="shared" si="23"/>
        <v>1.6940279490338788E-4</v>
      </c>
      <c r="K149" s="9">
        <f t="shared" si="21"/>
        <v>0.12858128696971088</v>
      </c>
      <c r="L149" s="9">
        <f t="shared" si="24"/>
        <v>1.1370922132542292E-4</v>
      </c>
      <c r="O149" s="21">
        <f t="shared" si="22"/>
        <v>163963.05569470511</v>
      </c>
    </row>
    <row r="150" spans="1:15" x14ac:dyDescent="0.25">
      <c r="A150" s="1">
        <v>39722</v>
      </c>
      <c r="B150">
        <v>10.31</v>
      </c>
      <c r="C150">
        <v>10.39</v>
      </c>
      <c r="D150">
        <v>10.06</v>
      </c>
      <c r="E150">
        <v>10.1</v>
      </c>
      <c r="F150">
        <v>6.7663409999999997</v>
      </c>
      <c r="G150">
        <v>0</v>
      </c>
      <c r="H150" s="9">
        <f t="shared" si="19"/>
        <v>-1.5243741815335726E-2</v>
      </c>
      <c r="I150" s="9">
        <f t="shared" si="20"/>
        <v>1.6259787728658107E-2</v>
      </c>
      <c r="J150" s="31">
        <f t="shared" si="23"/>
        <v>9.3060187778641059E-5</v>
      </c>
      <c r="K150" s="9">
        <f t="shared" si="21"/>
        <v>8.652971772365671E-2</v>
      </c>
      <c r="L150" s="9">
        <f t="shared" si="24"/>
        <v>6.5570635187379742E-5</v>
      </c>
      <c r="O150" s="21">
        <f t="shared" si="22"/>
        <v>157945.86880089046</v>
      </c>
    </row>
    <row r="151" spans="1:15" x14ac:dyDescent="0.25">
      <c r="A151" s="1">
        <v>39692</v>
      </c>
      <c r="B151">
        <v>10.3</v>
      </c>
      <c r="C151">
        <v>10.48</v>
      </c>
      <c r="D151">
        <v>10.3</v>
      </c>
      <c r="E151">
        <v>10.3</v>
      </c>
      <c r="F151">
        <v>6.8710820000000004</v>
      </c>
      <c r="G151">
        <v>0</v>
      </c>
      <c r="H151" s="9">
        <f t="shared" si="19"/>
        <v>6.2400490182870638E-3</v>
      </c>
      <c r="I151" s="9">
        <f t="shared" si="20"/>
        <v>5.4771961054188426E-2</v>
      </c>
      <c r="J151" s="31">
        <f t="shared" si="23"/>
        <v>6.1782917945969385E-5</v>
      </c>
      <c r="K151" s="9">
        <f t="shared" si="21"/>
        <v>0.11356113606190109</v>
      </c>
      <c r="L151" s="9">
        <f t="shared" si="24"/>
        <v>4.9083830622764523E-5</v>
      </c>
      <c r="O151" s="21">
        <f t="shared" si="22"/>
        <v>160390.82512870105</v>
      </c>
    </row>
    <row r="152" spans="1:15" x14ac:dyDescent="0.25">
      <c r="A152" s="1">
        <v>39661</v>
      </c>
      <c r="B152">
        <v>10.220000000000001</v>
      </c>
      <c r="C152">
        <v>10.31</v>
      </c>
      <c r="D152">
        <v>10.119999999999999</v>
      </c>
      <c r="E152">
        <v>10.28</v>
      </c>
      <c r="F152">
        <v>6.8284719999999997</v>
      </c>
      <c r="G152">
        <v>0</v>
      </c>
      <c r="H152" s="9">
        <f t="shared" si="19"/>
        <v>1.022852251420032E-2</v>
      </c>
      <c r="I152" s="9">
        <f t="shared" si="20"/>
        <v>5.909637777782252E-2</v>
      </c>
      <c r="J152" s="31">
        <f t="shared" si="23"/>
        <v>6.2531091385159424E-5</v>
      </c>
      <c r="K152" s="9">
        <f t="shared" si="21"/>
        <v>0.11363584472279421</v>
      </c>
      <c r="L152" s="9">
        <f t="shared" si="24"/>
        <v>4.9095434425127758E-5</v>
      </c>
      <c r="O152" s="21">
        <f t="shared" si="22"/>
        <v>159396.18512022289</v>
      </c>
    </row>
    <row r="153" spans="1:15" x14ac:dyDescent="0.25">
      <c r="A153" s="1">
        <v>39630</v>
      </c>
      <c r="B153">
        <v>10.24</v>
      </c>
      <c r="C153">
        <v>10.34</v>
      </c>
      <c r="D153">
        <v>10.11</v>
      </c>
      <c r="E153">
        <v>10.220000000000001</v>
      </c>
      <c r="F153">
        <v>6.759334</v>
      </c>
      <c r="G153">
        <v>0</v>
      </c>
      <c r="H153" s="9">
        <f t="shared" si="19"/>
        <v>3.9590572796406967E-4</v>
      </c>
      <c r="I153" s="9">
        <f t="shared" si="20"/>
        <v>5.7195369090598892E-2</v>
      </c>
      <c r="J153" s="31">
        <f t="shared" si="23"/>
        <v>6.4781207046078892E-5</v>
      </c>
      <c r="K153" s="9">
        <f t="shared" si="21"/>
        <v>0.10933690894499207</v>
      </c>
      <c r="L153" s="9">
        <f t="shared" si="24"/>
        <v>5.3496697047712713E-5</v>
      </c>
      <c r="O153" s="21">
        <f t="shared" si="22"/>
        <v>157782.30525854343</v>
      </c>
    </row>
    <row r="154" spans="1:15" x14ac:dyDescent="0.25">
      <c r="A154" s="1">
        <v>39600</v>
      </c>
      <c r="B154">
        <v>10.32</v>
      </c>
      <c r="C154">
        <v>10.34</v>
      </c>
      <c r="D154">
        <v>10.11</v>
      </c>
      <c r="E154">
        <v>10.26</v>
      </c>
      <c r="F154">
        <v>6.756659</v>
      </c>
      <c r="G154">
        <v>0</v>
      </c>
      <c r="H154" s="9">
        <f t="shared" si="19"/>
        <v>2.0176762054535566E-4</v>
      </c>
      <c r="I154" s="9">
        <f t="shared" si="20"/>
        <v>6.9881667364175434E-2</v>
      </c>
      <c r="J154" s="31">
        <f t="shared" si="23"/>
        <v>6.2405960993301005E-5</v>
      </c>
      <c r="K154" s="9">
        <f t="shared" si="21"/>
        <v>0.12696144052855934</v>
      </c>
      <c r="L154" s="9">
        <f t="shared" si="24"/>
        <v>5.5313792546776298E-5</v>
      </c>
      <c r="O154" s="21">
        <f t="shared" si="22"/>
        <v>157719.86306134373</v>
      </c>
    </row>
    <row r="155" spans="1:15" x14ac:dyDescent="0.25">
      <c r="A155" s="1">
        <v>39569</v>
      </c>
      <c r="B155">
        <v>10.44</v>
      </c>
      <c r="C155">
        <v>10.44</v>
      </c>
      <c r="D155">
        <v>10.28</v>
      </c>
      <c r="E155">
        <v>10.3</v>
      </c>
      <c r="F155">
        <v>6.7552960000000004</v>
      </c>
      <c r="G155">
        <v>0</v>
      </c>
      <c r="H155" s="9">
        <f t="shared" si="19"/>
        <v>-6.5463593835709379E-3</v>
      </c>
      <c r="I155" s="9">
        <f t="shared" si="20"/>
        <v>7.8696697672049426E-2</v>
      </c>
      <c r="J155" s="31">
        <f t="shared" si="23"/>
        <v>7.1659179553603484E-5</v>
      </c>
      <c r="K155" s="9">
        <f t="shared" si="21"/>
        <v>0.14185956571008221</v>
      </c>
      <c r="L155" s="9">
        <f t="shared" si="24"/>
        <v>5.5775433157334972E-5</v>
      </c>
      <c r="O155" s="21">
        <f t="shared" si="22"/>
        <v>157688.04671936872</v>
      </c>
    </row>
    <row r="156" spans="1:15" x14ac:dyDescent="0.25">
      <c r="A156" s="1">
        <v>39539</v>
      </c>
      <c r="B156">
        <v>10.42</v>
      </c>
      <c r="C156">
        <v>10.49</v>
      </c>
      <c r="D156">
        <v>10.35</v>
      </c>
      <c r="E156">
        <v>10.41</v>
      </c>
      <c r="F156">
        <v>6.7998099999999999</v>
      </c>
      <c r="G156">
        <v>0</v>
      </c>
      <c r="H156" s="9">
        <f t="shared" si="19"/>
        <v>-1.7222240899673301E-3</v>
      </c>
      <c r="I156" s="9">
        <f t="shared" si="20"/>
        <v>7.9759111714522712E-2</v>
      </c>
      <c r="J156" s="31">
        <f t="shared" si="23"/>
        <v>6.9392914190447887E-5</v>
      </c>
      <c r="K156" s="9">
        <f t="shared" si="21"/>
        <v>0.148566110272184</v>
      </c>
      <c r="L156" s="9">
        <f t="shared" si="24"/>
        <v>5.2339031389048304E-5</v>
      </c>
      <c r="O156" s="21">
        <f t="shared" si="22"/>
        <v>158727.13156652654</v>
      </c>
    </row>
    <row r="157" spans="1:15" x14ac:dyDescent="0.25">
      <c r="A157" s="1">
        <v>39508</v>
      </c>
      <c r="B157">
        <v>10.46</v>
      </c>
      <c r="C157">
        <v>10.55</v>
      </c>
      <c r="D157">
        <v>10.25</v>
      </c>
      <c r="E157">
        <v>10.47</v>
      </c>
      <c r="F157">
        <v>6.8115410000000001</v>
      </c>
      <c r="G157">
        <v>0</v>
      </c>
      <c r="H157" s="9">
        <f t="shared" si="19"/>
        <v>2.3183484588832561E-3</v>
      </c>
      <c r="I157" s="9">
        <f t="shared" si="20"/>
        <v>7.5667880480381547E-2</v>
      </c>
      <c r="J157" s="31">
        <f t="shared" si="23"/>
        <v>6.3967647928764209E-5</v>
      </c>
      <c r="K157" s="9">
        <f t="shared" si="21"/>
        <v>0.1474577516061617</v>
      </c>
      <c r="L157" s="9">
        <f t="shared" si="24"/>
        <v>5.374360028837698E-5</v>
      </c>
      <c r="O157" s="21">
        <f t="shared" si="22"/>
        <v>159000.96686198434</v>
      </c>
    </row>
    <row r="158" spans="1:15" x14ac:dyDescent="0.25">
      <c r="A158" s="1">
        <v>39479</v>
      </c>
      <c r="B158">
        <v>10.49</v>
      </c>
      <c r="C158">
        <v>10.49</v>
      </c>
      <c r="D158">
        <v>10.29</v>
      </c>
      <c r="E158">
        <v>10.49</v>
      </c>
      <c r="F158">
        <v>6.7957859999999997</v>
      </c>
      <c r="G158">
        <v>0</v>
      </c>
      <c r="H158" s="9">
        <f t="shared" si="19"/>
        <v>6.1421612898449746E-3</v>
      </c>
      <c r="I158" s="9">
        <f t="shared" si="20"/>
        <v>7.7820418615413806E-2</v>
      </c>
      <c r="J158" s="31">
        <f t="shared" si="23"/>
        <v>6.4762299599145095E-5</v>
      </c>
      <c r="K158" s="9">
        <f t="shared" si="21"/>
        <v>0.14061741302308534</v>
      </c>
      <c r="L158" s="9">
        <f t="shared" si="24"/>
        <v>5.956407318241852E-5</v>
      </c>
      <c r="O158" s="21">
        <f t="shared" si="22"/>
        <v>158633.19982763621</v>
      </c>
    </row>
    <row r="159" spans="1:15" x14ac:dyDescent="0.25">
      <c r="A159" s="1">
        <v>39448</v>
      </c>
      <c r="B159">
        <v>10.41</v>
      </c>
      <c r="C159">
        <v>10.55</v>
      </c>
      <c r="D159">
        <v>10.41</v>
      </c>
      <c r="E159">
        <v>10.47</v>
      </c>
      <c r="F159">
        <v>6.7542999999999997</v>
      </c>
      <c r="G159">
        <v>0</v>
      </c>
      <c r="H159" s="9">
        <f t="shared" si="19"/>
        <v>1.3957890040445359E-2</v>
      </c>
      <c r="I159" s="9">
        <f t="shared" si="20"/>
        <v>7.2707400208814499E-2</v>
      </c>
      <c r="J159" s="31">
        <f t="shared" si="23"/>
        <v>6.7595095651958324E-5</v>
      </c>
      <c r="K159" s="9">
        <f t="shared" si="21"/>
        <v>0.12623154218670293</v>
      </c>
      <c r="L159" s="9">
        <f t="shared" si="24"/>
        <v>5.9919357752270015E-5</v>
      </c>
      <c r="O159" s="21">
        <f t="shared" si="22"/>
        <v>157664.79721342068</v>
      </c>
    </row>
    <row r="160" spans="1:15" x14ac:dyDescent="0.25">
      <c r="A160" s="1">
        <v>39417</v>
      </c>
      <c r="B160">
        <v>10.41</v>
      </c>
      <c r="C160">
        <v>10.42</v>
      </c>
      <c r="D160">
        <v>10.27</v>
      </c>
      <c r="E160">
        <v>10.37</v>
      </c>
      <c r="F160">
        <v>6.6613220000000002</v>
      </c>
      <c r="G160">
        <v>0</v>
      </c>
      <c r="H160" s="9">
        <f t="shared" si="19"/>
        <v>4.8662662911029173E-4</v>
      </c>
      <c r="I160" s="9">
        <f t="shared" si="20"/>
        <v>7.0922476098731743E-2</v>
      </c>
      <c r="J160" s="31">
        <f t="shared" si="23"/>
        <v>6.6615092877678203E-5</v>
      </c>
      <c r="K160" s="9">
        <f t="shared" si="21"/>
        <v>0.11311257082987307</v>
      </c>
      <c r="L160" s="9">
        <f t="shared" si="24"/>
        <v>5.6450453273254817E-5</v>
      </c>
      <c r="O160" s="21">
        <f t="shared" si="22"/>
        <v>155494.42315314658</v>
      </c>
    </row>
    <row r="161" spans="1:15" x14ac:dyDescent="0.25">
      <c r="A161" s="1">
        <v>39387</v>
      </c>
      <c r="B161">
        <v>10.27</v>
      </c>
      <c r="C161">
        <v>10.45</v>
      </c>
      <c r="D161">
        <v>10.24</v>
      </c>
      <c r="E161">
        <v>10.41</v>
      </c>
      <c r="F161">
        <v>6.6580820000000003</v>
      </c>
      <c r="G161">
        <v>0</v>
      </c>
      <c r="H161" s="9">
        <f t="shared" si="19"/>
        <v>2.2074573989888772E-2</v>
      </c>
      <c r="I161" s="9">
        <f t="shared" si="20"/>
        <v>6.9769893048429135E-2</v>
      </c>
      <c r="J161" s="31">
        <f t="shared" si="23"/>
        <v>6.7726331783845225E-5</v>
      </c>
      <c r="K161" s="9">
        <f t="shared" si="21"/>
        <v>0.1160417714304872</v>
      </c>
      <c r="L161" s="9">
        <f t="shared" si="24"/>
        <v>5.8378878964673021E-5</v>
      </c>
      <c r="O161" s="21">
        <f t="shared" si="22"/>
        <v>155418.7922301832</v>
      </c>
    </row>
    <row r="162" spans="1:15" x14ac:dyDescent="0.25">
      <c r="A162" s="1">
        <v>39356</v>
      </c>
      <c r="B162">
        <v>10.18</v>
      </c>
      <c r="C162">
        <v>10.29</v>
      </c>
      <c r="D162">
        <v>10.15</v>
      </c>
      <c r="E162">
        <v>10.23</v>
      </c>
      <c r="F162">
        <v>6.5142819999999997</v>
      </c>
      <c r="G162">
        <v>0</v>
      </c>
      <c r="H162" s="9">
        <f t="shared" si="19"/>
        <v>1.0365491726885499E-2</v>
      </c>
      <c r="I162" s="9">
        <f t="shared" si="20"/>
        <v>4.6054430693383296E-2</v>
      </c>
      <c r="J162" s="31">
        <f t="shared" si="23"/>
        <v>4.3064594639948284E-5</v>
      </c>
      <c r="K162" s="9">
        <f t="shared" si="21"/>
        <v>0.10599578605663522</v>
      </c>
      <c r="L162" s="9">
        <f t="shared" si="24"/>
        <v>4.547045734528384E-5</v>
      </c>
      <c r="O162" s="21">
        <f t="shared" si="22"/>
        <v>152062.08645174725</v>
      </c>
    </row>
    <row r="163" spans="1:15" x14ac:dyDescent="0.25">
      <c r="A163" s="1">
        <v>39326</v>
      </c>
      <c r="B163">
        <v>10.119999999999999</v>
      </c>
      <c r="C163">
        <v>10.26</v>
      </c>
      <c r="D163">
        <v>10.119999999999999</v>
      </c>
      <c r="E163">
        <v>10.17</v>
      </c>
      <c r="F163">
        <v>6.447451</v>
      </c>
      <c r="G163">
        <v>0</v>
      </c>
      <c r="H163" s="9">
        <f t="shared" si="19"/>
        <v>8.4152284290953828E-3</v>
      </c>
      <c r="I163" s="9">
        <f t="shared" si="20"/>
        <v>4.4905425413848933E-2</v>
      </c>
      <c r="J163" s="31">
        <f t="shared" si="23"/>
        <v>4.0145964317048606E-5</v>
      </c>
      <c r="K163" s="9">
        <f t="shared" si="21"/>
        <v>9.7875001873085149E-2</v>
      </c>
      <c r="L163" s="9">
        <f t="shared" si="24"/>
        <v>4.7251257408982576E-5</v>
      </c>
      <c r="O163" s="21">
        <f t="shared" si="22"/>
        <v>150502.05860836303</v>
      </c>
    </row>
    <row r="164" spans="1:15" x14ac:dyDescent="0.25">
      <c r="A164" s="1">
        <v>39295</v>
      </c>
      <c r="B164">
        <v>10.07</v>
      </c>
      <c r="C164">
        <v>10.18</v>
      </c>
      <c r="D164">
        <v>10.07</v>
      </c>
      <c r="E164">
        <v>10.130000000000001</v>
      </c>
      <c r="F164">
        <v>6.3936469999999996</v>
      </c>
      <c r="G164">
        <v>0</v>
      </c>
      <c r="H164" s="9">
        <f t="shared" si="19"/>
        <v>1.2400612920965493E-2</v>
      </c>
      <c r="I164" s="9">
        <f t="shared" si="20"/>
        <v>4.2721486989235516E-2</v>
      </c>
      <c r="J164" s="31">
        <f t="shared" si="23"/>
        <v>3.8914075029319916E-5</v>
      </c>
      <c r="K164" s="9">
        <f t="shared" si="21"/>
        <v>8.3299926635163252E-2</v>
      </c>
      <c r="L164" s="9">
        <f t="shared" si="24"/>
        <v>4.9137022002710601E-5</v>
      </c>
      <c r="O164" s="21">
        <f t="shared" si="22"/>
        <v>149246.11842962194</v>
      </c>
    </row>
    <row r="165" spans="1:15" x14ac:dyDescent="0.25">
      <c r="A165" s="1">
        <v>39264</v>
      </c>
      <c r="B165">
        <v>10.02</v>
      </c>
      <c r="C165">
        <v>10.06</v>
      </c>
      <c r="D165">
        <v>9.94</v>
      </c>
      <c r="E165">
        <v>10.050000000000001</v>
      </c>
      <c r="F165">
        <v>6.3153329999999999</v>
      </c>
      <c r="G165">
        <v>0</v>
      </c>
      <c r="H165" s="9">
        <f t="shared" si="19"/>
        <v>8.4426873077532629E-3</v>
      </c>
      <c r="I165" s="9">
        <f t="shared" si="20"/>
        <v>3.6467792415392331E-2</v>
      </c>
      <c r="J165" s="31">
        <f t="shared" si="23"/>
        <v>4.6087804481389722E-5</v>
      </c>
      <c r="K165" s="9">
        <f t="shared" si="21"/>
        <v>6.4874141548456152E-2</v>
      </c>
      <c r="L165" s="9">
        <f t="shared" si="24"/>
        <v>4.669687771786577E-5</v>
      </c>
      <c r="O165" s="21">
        <f t="shared" si="22"/>
        <v>147418.04432438946</v>
      </c>
    </row>
    <row r="166" spans="1:15" x14ac:dyDescent="0.25">
      <c r="A166" s="1">
        <v>39234</v>
      </c>
      <c r="B166">
        <v>10.09</v>
      </c>
      <c r="C166">
        <v>10.1</v>
      </c>
      <c r="D166">
        <v>9.93</v>
      </c>
      <c r="E166">
        <v>10.01</v>
      </c>
      <c r="F166">
        <v>6.2624610000000001</v>
      </c>
      <c r="G166">
        <v>0</v>
      </c>
      <c r="H166" s="9">
        <f t="shared" si="19"/>
        <v>-5.5679016756583271E-3</v>
      </c>
      <c r="I166" s="9">
        <f t="shared" si="20"/>
        <v>4.4532818633280485E-2</v>
      </c>
      <c r="J166" s="31">
        <f t="shared" si="23"/>
        <v>5.1851851964328704E-5</v>
      </c>
      <c r="K166" s="9">
        <f t="shared" si="21"/>
        <v>6.5065399249373018E-2</v>
      </c>
      <c r="L166" s="9">
        <f t="shared" si="24"/>
        <v>4.7174771936057481E-5</v>
      </c>
      <c r="O166" s="21">
        <f t="shared" si="22"/>
        <v>146183.85970743909</v>
      </c>
    </row>
    <row r="167" spans="1:15" x14ac:dyDescent="0.25">
      <c r="A167" s="1">
        <v>39203</v>
      </c>
      <c r="B167">
        <v>10.210000000000001</v>
      </c>
      <c r="C167">
        <v>10.220000000000001</v>
      </c>
      <c r="D167">
        <v>10.11</v>
      </c>
      <c r="E167">
        <v>10.11</v>
      </c>
      <c r="F167">
        <v>6.2975250000000003</v>
      </c>
      <c r="G167">
        <v>0</v>
      </c>
      <c r="H167" s="9">
        <f t="shared" si="19"/>
        <v>-5.504720734674424E-3</v>
      </c>
      <c r="I167" s="9">
        <f t="shared" si="20"/>
        <v>6.4481728342974956E-2</v>
      </c>
      <c r="J167" s="31">
        <f t="shared" si="23"/>
        <v>4.4682863565493559E-5</v>
      </c>
      <c r="K167" s="9">
        <f t="shared" si="21"/>
        <v>6.6913644123747687E-2</v>
      </c>
      <c r="L167" s="9">
        <f t="shared" si="24"/>
        <v>4.4227890799235118E-5</v>
      </c>
      <c r="O167" s="21">
        <f t="shared" si="22"/>
        <v>147002.35436262045</v>
      </c>
    </row>
    <row r="168" spans="1:15" x14ac:dyDescent="0.25">
      <c r="A168" s="1">
        <v>39173</v>
      </c>
      <c r="B168">
        <v>10.210000000000001</v>
      </c>
      <c r="C168">
        <v>10.220000000000001</v>
      </c>
      <c r="D168">
        <v>10.18</v>
      </c>
      <c r="E168">
        <v>10.210000000000001</v>
      </c>
      <c r="F168">
        <v>6.3323830000000001</v>
      </c>
      <c r="G168">
        <v>0</v>
      </c>
      <c r="H168" s="9">
        <f t="shared" si="19"/>
        <v>4.3241055402760409E-3</v>
      </c>
      <c r="I168" s="9">
        <f t="shared" si="20"/>
        <v>6.9612314324033114E-2</v>
      </c>
      <c r="J168" s="31">
        <f t="shared" si="23"/>
        <v>3.9867593007059923E-5</v>
      </c>
      <c r="K168" s="9">
        <f t="shared" si="21"/>
        <v>7.5921444134985611E-2</v>
      </c>
      <c r="L168" s="9">
        <f t="shared" si="24"/>
        <v>4.2318931398016205E-5</v>
      </c>
      <c r="O168" s="21">
        <f t="shared" si="22"/>
        <v>147816.04038504549</v>
      </c>
    </row>
    <row r="169" spans="1:15" x14ac:dyDescent="0.25">
      <c r="A169" s="1">
        <v>39142</v>
      </c>
      <c r="B169">
        <v>10.23</v>
      </c>
      <c r="C169">
        <v>10.26</v>
      </c>
      <c r="D169">
        <v>10.210000000000001</v>
      </c>
      <c r="E169">
        <v>10.210000000000001</v>
      </c>
      <c r="F169">
        <v>6.3051190000000004</v>
      </c>
      <c r="G169">
        <v>0</v>
      </c>
      <c r="H169" s="9">
        <f t="shared" si="19"/>
        <v>1.3691737851740215E-3</v>
      </c>
      <c r="I169" s="9">
        <f t="shared" si="20"/>
        <v>6.2146975456697839E-2</v>
      </c>
      <c r="J169" s="31">
        <f t="shared" si="23"/>
        <v>4.6760732782561131E-5</v>
      </c>
      <c r="K169" s="9">
        <f t="shared" si="21"/>
        <v>8.0600476894867074E-2</v>
      </c>
      <c r="L169" s="9">
        <f t="shared" si="24"/>
        <v>4.3954151203404567E-5</v>
      </c>
      <c r="O169" s="21">
        <f t="shared" si="22"/>
        <v>147179.62017403523</v>
      </c>
    </row>
    <row r="170" spans="1:15" x14ac:dyDescent="0.25">
      <c r="A170" s="1">
        <v>39114</v>
      </c>
      <c r="B170">
        <v>10.16</v>
      </c>
      <c r="C170">
        <v>10.25</v>
      </c>
      <c r="D170">
        <v>10.16</v>
      </c>
      <c r="E170">
        <v>10.24</v>
      </c>
      <c r="F170">
        <v>6.2964979999999997</v>
      </c>
      <c r="G170">
        <v>0</v>
      </c>
      <c r="H170" s="9">
        <f t="shared" si="19"/>
        <v>1.227072177425317E-2</v>
      </c>
      <c r="I170" s="9">
        <f t="shared" si="20"/>
        <v>5.681598270825932E-2</v>
      </c>
      <c r="J170" s="31">
        <f t="shared" si="23"/>
        <v>5.685238583934032E-5</v>
      </c>
      <c r="K170" s="9">
        <f t="shared" si="21"/>
        <v>8.9622683956194285E-2</v>
      </c>
      <c r="L170" s="9">
        <f t="shared" si="24"/>
        <v>4.5569895392717304E-5</v>
      </c>
      <c r="O170" s="21">
        <f t="shared" si="22"/>
        <v>146978.38122747125</v>
      </c>
    </row>
    <row r="171" spans="1:15" x14ac:dyDescent="0.25">
      <c r="A171" s="1">
        <v>39083</v>
      </c>
      <c r="B171">
        <v>10.24</v>
      </c>
      <c r="C171">
        <v>10.25</v>
      </c>
      <c r="D171">
        <v>10.130000000000001</v>
      </c>
      <c r="E171">
        <v>10.16</v>
      </c>
      <c r="F171">
        <v>6.2201719999999998</v>
      </c>
      <c r="G171">
        <v>0</v>
      </c>
      <c r="H171" s="9">
        <f t="shared" si="19"/>
        <v>-5.9014965829001808E-4</v>
      </c>
      <c r="I171" s="9">
        <f t="shared" si="20"/>
        <v>3.7169492653057808E-2</v>
      </c>
      <c r="J171" s="31">
        <f t="shared" si="23"/>
        <v>5.0338468666108951E-5</v>
      </c>
      <c r="K171" s="9">
        <f t="shared" si="21"/>
        <v>7.3281903500821088E-2</v>
      </c>
      <c r="L171" s="9">
        <f t="shared" si="24"/>
        <v>4.4123812291075044E-5</v>
      </c>
      <c r="O171" s="21">
        <f t="shared" si="22"/>
        <v>145196.71276262493</v>
      </c>
    </row>
    <row r="172" spans="1:15" x14ac:dyDescent="0.25">
      <c r="A172" s="1">
        <v>39052</v>
      </c>
      <c r="B172">
        <v>10.28</v>
      </c>
      <c r="C172">
        <v>10.28</v>
      </c>
      <c r="D172">
        <v>10.210000000000001</v>
      </c>
      <c r="E172">
        <v>10.210000000000001</v>
      </c>
      <c r="F172">
        <v>6.2238449999999998</v>
      </c>
      <c r="G172">
        <v>0</v>
      </c>
      <c r="H172" s="9">
        <f t="shared" si="19"/>
        <v>-5.8354271447561934E-4</v>
      </c>
      <c r="I172" s="9">
        <f t="shared" si="20"/>
        <v>4.0009792109832097E-2</v>
      </c>
      <c r="J172" s="31">
        <f t="shared" si="23"/>
        <v>4.8896422253532542E-5</v>
      </c>
      <c r="K172" s="9">
        <f t="shared" si="21"/>
        <v>6.9698321748656603E-2</v>
      </c>
      <c r="L172" s="9">
        <f t="shared" si="24"/>
        <v>4.4498473197282742E-5</v>
      </c>
      <c r="O172" s="21">
        <f t="shared" si="22"/>
        <v>145282.45115152755</v>
      </c>
    </row>
    <row r="173" spans="1:15" x14ac:dyDescent="0.25">
      <c r="A173" s="1">
        <v>39022</v>
      </c>
      <c r="B173">
        <v>10.23</v>
      </c>
      <c r="C173">
        <v>10.26</v>
      </c>
      <c r="D173">
        <v>10.18</v>
      </c>
      <c r="E173">
        <v>10.26</v>
      </c>
      <c r="F173">
        <v>6.2274789999999998</v>
      </c>
      <c r="G173">
        <v>0</v>
      </c>
      <c r="H173" s="9">
        <f t="shared" si="19"/>
        <v>9.2556878293158385E-3</v>
      </c>
      <c r="I173" s="9">
        <f t="shared" si="20"/>
        <v>4.3863186831606824E-2</v>
      </c>
      <c r="J173" s="31">
        <f t="shared" si="23"/>
        <v>5.3857378050250328E-5</v>
      </c>
      <c r="K173" s="9">
        <f t="shared" si="21"/>
        <v>7.8456293062632215E-2</v>
      </c>
      <c r="L173" s="9">
        <f t="shared" si="24"/>
        <v>4.4330761188252645E-5</v>
      </c>
      <c r="O173" s="21">
        <f t="shared" si="22"/>
        <v>145367.27916820929</v>
      </c>
    </row>
    <row r="174" spans="1:15" x14ac:dyDescent="0.25">
      <c r="A174" s="1">
        <v>38991</v>
      </c>
      <c r="B174">
        <v>10.19</v>
      </c>
      <c r="C174">
        <v>10.220000000000001</v>
      </c>
      <c r="D174">
        <v>10.130000000000001</v>
      </c>
      <c r="E174">
        <v>10.210000000000001</v>
      </c>
      <c r="F174">
        <v>6.1703679999999999</v>
      </c>
      <c r="G174">
        <v>0</v>
      </c>
      <c r="H174" s="9">
        <f t="shared" si="19"/>
        <v>6.3075575224586806E-3</v>
      </c>
      <c r="I174" s="9">
        <f t="shared" si="20"/>
        <v>4.7606014971213764E-2</v>
      </c>
      <c r="J174" s="31">
        <f t="shared" si="23"/>
        <v>5.1924130125510457E-5</v>
      </c>
      <c r="K174" s="9">
        <f t="shared" si="21"/>
        <v>7.5671317461880827E-2</v>
      </c>
      <c r="L174" s="9">
        <f t="shared" si="24"/>
        <v>4.4382051951129701E-5</v>
      </c>
      <c r="O174" s="21">
        <f t="shared" si="22"/>
        <v>144034.14409371518</v>
      </c>
    </row>
    <row r="175" spans="1:15" x14ac:dyDescent="0.25">
      <c r="A175" s="1">
        <v>38961</v>
      </c>
      <c r="B175">
        <v>10.18</v>
      </c>
      <c r="C175">
        <v>10.220000000000001</v>
      </c>
      <c r="D175">
        <v>10.15</v>
      </c>
      <c r="E175">
        <v>10.19</v>
      </c>
      <c r="F175">
        <v>6.1316920000000001</v>
      </c>
      <c r="G175">
        <v>0</v>
      </c>
      <c r="H175" s="9">
        <f t="shared" si="19"/>
        <v>6.3287669883950876E-3</v>
      </c>
      <c r="I175" s="9">
        <f t="shared" si="20"/>
        <v>4.4107410197484445E-2</v>
      </c>
      <c r="J175" s="31">
        <f t="shared" si="23"/>
        <v>5.8108205787559533E-5</v>
      </c>
      <c r="K175" s="9">
        <f t="shared" si="21"/>
        <v>6.576418626503025E-2</v>
      </c>
      <c r="L175" s="9">
        <f t="shared" si="24"/>
        <v>4.5300030759995533E-5</v>
      </c>
      <c r="O175" s="21">
        <f t="shared" si="22"/>
        <v>143131.33496515616</v>
      </c>
    </row>
    <row r="176" spans="1:15" x14ac:dyDescent="0.25">
      <c r="A176" s="1">
        <v>38930</v>
      </c>
      <c r="B176">
        <v>10.06</v>
      </c>
      <c r="C176">
        <v>10.17</v>
      </c>
      <c r="D176">
        <v>10.06</v>
      </c>
      <c r="E176">
        <v>10.17</v>
      </c>
      <c r="F176">
        <v>6.0931300000000004</v>
      </c>
      <c r="G176">
        <v>0</v>
      </c>
      <c r="H176" s="9">
        <f t="shared" si="19"/>
        <v>1.628964287346471E-2</v>
      </c>
      <c r="I176" s="9">
        <f t="shared" si="20"/>
        <v>3.2382188440887194E-2</v>
      </c>
      <c r="J176" s="31">
        <f t="shared" si="23"/>
        <v>6.2149414605390863E-5</v>
      </c>
      <c r="K176" s="9">
        <f t="shared" si="21"/>
        <v>6.8230472688473445E-2</v>
      </c>
      <c r="L176" s="9">
        <f t="shared" si="24"/>
        <v>4.4949064589381274E-5</v>
      </c>
      <c r="O176" s="21">
        <f t="shared" si="22"/>
        <v>142231.18692462731</v>
      </c>
    </row>
    <row r="177" spans="1:15" x14ac:dyDescent="0.25">
      <c r="A177" s="1">
        <v>38899</v>
      </c>
      <c r="B177">
        <v>9.9499999999999993</v>
      </c>
      <c r="C177">
        <v>10.050000000000001</v>
      </c>
      <c r="D177">
        <v>9.91</v>
      </c>
      <c r="E177">
        <v>10.050000000000001</v>
      </c>
      <c r="F177">
        <v>5.9954660000000004</v>
      </c>
      <c r="G177">
        <v>0</v>
      </c>
      <c r="H177" s="9">
        <f t="shared" si="19"/>
        <v>1.342416423937068E-2</v>
      </c>
      <c r="I177" s="9">
        <f t="shared" si="20"/>
        <v>1.0939044692173289E-2</v>
      </c>
      <c r="J177" s="31">
        <f t="shared" si="23"/>
        <v>4.7525649960283534E-5</v>
      </c>
      <c r="K177" s="9">
        <f t="shared" si="21"/>
        <v>5.222583311117511E-2</v>
      </c>
      <c r="L177" s="9">
        <f t="shared" si="24"/>
        <v>4.2947326184444344E-5</v>
      </c>
      <c r="O177" s="21">
        <f t="shared" si="22"/>
        <v>139951.42814058581</v>
      </c>
    </row>
    <row r="178" spans="1:15" x14ac:dyDescent="0.25">
      <c r="A178" s="1">
        <v>38869</v>
      </c>
      <c r="B178">
        <v>10.02</v>
      </c>
      <c r="C178">
        <v>10.08</v>
      </c>
      <c r="D178">
        <v>9.9</v>
      </c>
      <c r="E178">
        <v>9.9600000000000009</v>
      </c>
      <c r="F178">
        <v>5.916048</v>
      </c>
      <c r="G178">
        <v>0</v>
      </c>
      <c r="H178" s="9">
        <f t="shared" si="19"/>
        <v>-7.1145524014146048E-4</v>
      </c>
      <c r="I178" s="9">
        <f t="shared" si="20"/>
        <v>6.1504614716889495E-3</v>
      </c>
      <c r="J178" s="31">
        <f t="shared" si="23"/>
        <v>3.5391499942879244E-5</v>
      </c>
      <c r="K178" s="9">
        <f t="shared" si="21"/>
        <v>5.3303189688110153E-2</v>
      </c>
      <c r="L178" s="9">
        <f t="shared" si="24"/>
        <v>4.0112994239315706E-5</v>
      </c>
      <c r="O178" s="21">
        <f t="shared" si="22"/>
        <v>138097.58349863987</v>
      </c>
    </row>
    <row r="179" spans="1:15" x14ac:dyDescent="0.25">
      <c r="A179" s="1">
        <v>38838</v>
      </c>
      <c r="B179">
        <v>10.039999999999999</v>
      </c>
      <c r="C179">
        <v>10.050000000000001</v>
      </c>
      <c r="D179">
        <v>10</v>
      </c>
      <c r="E179">
        <v>10.01</v>
      </c>
      <c r="F179">
        <v>5.9202599999999999</v>
      </c>
      <c r="G179">
        <v>0</v>
      </c>
      <c r="H179" s="9">
        <f t="shared" si="19"/>
        <v>-2.6855555117564901E-3</v>
      </c>
      <c r="I179" s="9">
        <f t="shared" si="20"/>
        <v>2.9981890917555772E-3</v>
      </c>
      <c r="J179" s="31">
        <f t="shared" si="23"/>
        <v>3.5872106495710421E-5</v>
      </c>
      <c r="K179" s="9">
        <f t="shared" si="21"/>
        <v>6.435639559311078E-2</v>
      </c>
      <c r="L179" s="9">
        <f t="shared" si="24"/>
        <v>4.1107268595373154E-5</v>
      </c>
      <c r="O179" s="21">
        <f t="shared" si="22"/>
        <v>138195.90369849224</v>
      </c>
    </row>
    <row r="180" spans="1:15" x14ac:dyDescent="0.25">
      <c r="A180" s="1">
        <v>38808</v>
      </c>
      <c r="B180">
        <v>10.15</v>
      </c>
      <c r="C180">
        <v>10.17</v>
      </c>
      <c r="D180">
        <v>10.050000000000001</v>
      </c>
      <c r="E180">
        <v>10.08</v>
      </c>
      <c r="F180">
        <v>5.9362019999999998</v>
      </c>
      <c r="G180">
        <v>0</v>
      </c>
      <c r="H180" s="9">
        <f t="shared" si="19"/>
        <v>-3.6567707661092803E-3</v>
      </c>
      <c r="I180" s="9">
        <f t="shared" si="20"/>
        <v>8.6071907711503682E-3</v>
      </c>
      <c r="J180" s="31">
        <f t="shared" si="23"/>
        <v>4.0055745444021759E-5</v>
      </c>
      <c r="K180" s="9">
        <f t="shared" si="21"/>
        <v>7.6521850147309348E-2</v>
      </c>
      <c r="L180" s="9">
        <f t="shared" si="24"/>
        <v>4.0723391743950819E-5</v>
      </c>
      <c r="O180" s="21">
        <f t="shared" si="22"/>
        <v>138568.03585092496</v>
      </c>
    </row>
    <row r="181" spans="1:15" x14ac:dyDescent="0.25">
      <c r="A181" s="1">
        <v>38777</v>
      </c>
      <c r="B181">
        <v>10.25</v>
      </c>
      <c r="C181">
        <v>10.25</v>
      </c>
      <c r="D181">
        <v>10.16</v>
      </c>
      <c r="E181">
        <v>10.16</v>
      </c>
      <c r="F181">
        <v>5.9579890000000004</v>
      </c>
      <c r="G181">
        <v>0</v>
      </c>
      <c r="H181" s="9">
        <f t="shared" si="19"/>
        <v>-6.5476600385809478E-3</v>
      </c>
      <c r="I181" s="9">
        <f t="shared" si="20"/>
        <v>2.1107730834956838E-2</v>
      </c>
      <c r="J181" s="31">
        <f t="shared" si="23"/>
        <v>4.2548212017466592E-5</v>
      </c>
      <c r="K181" s="9">
        <f t="shared" si="21"/>
        <v>7.8476604635141126E-2</v>
      </c>
      <c r="L181" s="9">
        <f t="shared" si="24"/>
        <v>5.9174773783586142E-5</v>
      </c>
      <c r="O181" s="21">
        <f t="shared" si="22"/>
        <v>139076.60712209871</v>
      </c>
    </row>
    <row r="182" spans="1:15" x14ac:dyDescent="0.25">
      <c r="A182" s="1">
        <v>38749</v>
      </c>
      <c r="B182">
        <v>10.28</v>
      </c>
      <c r="C182">
        <v>10.28</v>
      </c>
      <c r="D182">
        <v>10.23</v>
      </c>
      <c r="E182">
        <v>10.27</v>
      </c>
      <c r="F182">
        <v>5.9972570000000003</v>
      </c>
      <c r="G182">
        <v>0</v>
      </c>
      <c r="H182" s="9">
        <f t="shared" si="19"/>
        <v>2.1467446247835156E-3</v>
      </c>
      <c r="I182" s="9">
        <f t="shared" si="20"/>
        <v>3.7838377573545558E-2</v>
      </c>
      <c r="J182" s="31">
        <f t="shared" si="23"/>
        <v>3.7620426474975691E-5</v>
      </c>
      <c r="K182" s="9">
        <f t="shared" si="21"/>
        <v>6.5113529985204255E-2</v>
      </c>
      <c r="L182" s="9">
        <f t="shared" si="24"/>
        <v>5.5627311599937213E-5</v>
      </c>
      <c r="O182" s="21">
        <f t="shared" si="22"/>
        <v>139993.23523411277</v>
      </c>
    </row>
    <row r="183" spans="1:15" x14ac:dyDescent="0.25">
      <c r="A183" s="1">
        <v>38718</v>
      </c>
      <c r="B183">
        <v>10.31</v>
      </c>
      <c r="C183">
        <v>10.37</v>
      </c>
      <c r="D183">
        <v>10.29</v>
      </c>
      <c r="E183">
        <v>10.29</v>
      </c>
      <c r="F183">
        <v>5.9844099999999996</v>
      </c>
      <c r="G183">
        <v>0</v>
      </c>
      <c r="H183" s="9">
        <f t="shared" si="19"/>
        <v>3.1194475175164763E-3</v>
      </c>
      <c r="I183" s="9">
        <f t="shared" si="20"/>
        <v>3.26015030017415E-2</v>
      </c>
      <c r="J183" s="31">
        <f t="shared" si="23"/>
        <v>4.149718122745033E-5</v>
      </c>
      <c r="K183" s="9">
        <f t="shared" si="21"/>
        <v>6.7190024739493426E-2</v>
      </c>
      <c r="L183" s="9">
        <f t="shared" si="24"/>
        <v>5.5997723843992442E-5</v>
      </c>
      <c r="O183" s="21">
        <f t="shared" si="22"/>
        <v>139693.34928741201</v>
      </c>
    </row>
    <row r="184" spans="1:15" x14ac:dyDescent="0.25">
      <c r="A184" s="1">
        <v>38687</v>
      </c>
      <c r="B184">
        <v>10.19</v>
      </c>
      <c r="C184">
        <v>10.32</v>
      </c>
      <c r="D184">
        <v>10.18</v>
      </c>
      <c r="E184">
        <v>10.3</v>
      </c>
      <c r="F184">
        <v>5.9657999999999998</v>
      </c>
      <c r="G184">
        <v>0</v>
      </c>
      <c r="H184" s="9">
        <f t="shared" si="19"/>
        <v>1.2874428902014755E-2</v>
      </c>
      <c r="I184" s="9">
        <f t="shared" si="20"/>
        <v>2.534787545129024E-2</v>
      </c>
      <c r="J184" s="31">
        <f t="shared" si="23"/>
        <v>4.3782021486743911E-5</v>
      </c>
      <c r="K184" s="9">
        <f t="shared" si="21"/>
        <v>7.0174478729883055E-2</v>
      </c>
      <c r="L184" s="9">
        <f t="shared" si="24"/>
        <v>5.6383019646230469E-5</v>
      </c>
      <c r="O184" s="21">
        <f t="shared" si="22"/>
        <v>139258.93833792181</v>
      </c>
    </row>
    <row r="185" spans="1:15" x14ac:dyDescent="0.25">
      <c r="A185" s="1">
        <v>38657</v>
      </c>
      <c r="B185">
        <v>10.210000000000001</v>
      </c>
      <c r="C185">
        <v>10.26</v>
      </c>
      <c r="D185">
        <v>10.17</v>
      </c>
      <c r="E185">
        <v>10.210000000000001</v>
      </c>
      <c r="F185">
        <v>5.8899699999999999</v>
      </c>
      <c r="G185">
        <v>0</v>
      </c>
      <c r="H185" s="9">
        <f t="shared" si="19"/>
        <v>2.9468738548637549E-3</v>
      </c>
      <c r="I185" s="9">
        <f t="shared" si="20"/>
        <v>2.000748817460677E-2</v>
      </c>
      <c r="J185" s="31">
        <f t="shared" si="23"/>
        <v>3.554152133869888E-5</v>
      </c>
      <c r="K185" s="9">
        <f t="shared" si="21"/>
        <v>6.2937787324014352E-2</v>
      </c>
      <c r="L185" s="9">
        <f t="shared" si="24"/>
        <v>5.2795202145788239E-5</v>
      </c>
      <c r="O185" s="21">
        <f t="shared" si="22"/>
        <v>137488.84794029457</v>
      </c>
    </row>
    <row r="186" spans="1:15" x14ac:dyDescent="0.25">
      <c r="A186" s="1">
        <v>38626</v>
      </c>
      <c r="B186">
        <v>10.29</v>
      </c>
      <c r="C186">
        <v>10.3</v>
      </c>
      <c r="D186">
        <v>10.199999999999999</v>
      </c>
      <c r="E186">
        <v>10.220000000000001</v>
      </c>
      <c r="F186">
        <v>5.8726640000000003</v>
      </c>
      <c r="G186">
        <v>0</v>
      </c>
      <c r="H186" s="9">
        <f t="shared" si="19"/>
        <v>-4.9722043846078586E-3</v>
      </c>
      <c r="I186" s="9">
        <f t="shared" si="20"/>
        <v>2.3773010279283087E-2</v>
      </c>
      <c r="J186" s="31">
        <f t="shared" si="23"/>
        <v>3.7671019832170342E-5</v>
      </c>
      <c r="K186" s="9">
        <f t="shared" si="21"/>
        <v>6.7123607531165683E-2</v>
      </c>
      <c r="L186" s="9">
        <f t="shared" si="24"/>
        <v>5.283516907805164E-5</v>
      </c>
      <c r="O186" s="21">
        <f t="shared" si="22"/>
        <v>137084.87610300936</v>
      </c>
    </row>
    <row r="187" spans="1:15" x14ac:dyDescent="0.25">
      <c r="A187" s="1">
        <v>38596</v>
      </c>
      <c r="B187">
        <v>10.42</v>
      </c>
      <c r="C187">
        <v>10.42</v>
      </c>
      <c r="D187">
        <v>10.31</v>
      </c>
      <c r="E187">
        <v>10.31</v>
      </c>
      <c r="F187">
        <v>5.9020099999999998</v>
      </c>
      <c r="G187">
        <v>0</v>
      </c>
      <c r="H187" s="9">
        <f t="shared" si="19"/>
        <v>-4.8192498858882649E-3</v>
      </c>
      <c r="I187" s="9">
        <f t="shared" si="20"/>
        <v>2.5842603473571535E-2</v>
      </c>
      <c r="J187" s="31">
        <f t="shared" si="23"/>
        <v>3.6544088039348599E-5</v>
      </c>
      <c r="K187" s="9">
        <f t="shared" si="21"/>
        <v>7.6572994152004095E-2</v>
      </c>
      <c r="L187" s="9">
        <f t="shared" si="24"/>
        <v>5.2877344246809737E-5</v>
      </c>
      <c r="O187" s="21">
        <f t="shared" si="22"/>
        <v>137769.89618488683</v>
      </c>
    </row>
    <row r="188" spans="1:15" x14ac:dyDescent="0.25">
      <c r="A188" s="1">
        <v>38565</v>
      </c>
      <c r="B188">
        <v>10.34</v>
      </c>
      <c r="C188">
        <v>10.4</v>
      </c>
      <c r="D188">
        <v>10.3</v>
      </c>
      <c r="E188">
        <v>10.4</v>
      </c>
      <c r="F188">
        <v>5.9305909999999997</v>
      </c>
      <c r="G188">
        <v>0</v>
      </c>
      <c r="H188" s="9">
        <f t="shared" si="19"/>
        <v>8.6238095853591774E-3</v>
      </c>
      <c r="I188" s="9">
        <f t="shared" si="20"/>
        <v>3.9734590801772773E-2</v>
      </c>
      <c r="J188" s="31">
        <f t="shared" si="23"/>
        <v>3.1208772583304809E-5</v>
      </c>
      <c r="K188" s="9">
        <f t="shared" si="21"/>
        <v>7.6341095344698823E-2</v>
      </c>
      <c r="L188" s="9">
        <f t="shared" si="24"/>
        <v>6.3744881457855143E-5</v>
      </c>
      <c r="O188" s="21">
        <f t="shared" si="22"/>
        <v>138437.05896550906</v>
      </c>
    </row>
    <row r="189" spans="1:15" x14ac:dyDescent="0.25">
      <c r="A189" s="1">
        <v>38534</v>
      </c>
      <c r="B189">
        <v>10.41</v>
      </c>
      <c r="C189">
        <v>10.41</v>
      </c>
      <c r="D189">
        <v>10.35</v>
      </c>
      <c r="E189">
        <v>10.35</v>
      </c>
      <c r="F189">
        <v>5.8798839999999997</v>
      </c>
      <c r="G189">
        <v>0</v>
      </c>
      <c r="H189" s="9">
        <f t="shared" si="19"/>
        <v>-3.8422292146649034E-3</v>
      </c>
      <c r="I189" s="9">
        <f t="shared" si="20"/>
        <v>3.194077666307639E-2</v>
      </c>
      <c r="J189" s="31">
        <f t="shared" si="23"/>
        <v>3.9640982080299326E-5</v>
      </c>
      <c r="K189" s="9">
        <f t="shared" si="21"/>
        <v>8.9839584681372139E-2</v>
      </c>
      <c r="L189" s="9">
        <f t="shared" si="24"/>
        <v>6.3822570681850802E-5</v>
      </c>
      <c r="O189" s="21">
        <f t="shared" si="22"/>
        <v>137253.41167825487</v>
      </c>
    </row>
    <row r="190" spans="1:15" x14ac:dyDescent="0.25">
      <c r="A190" s="1">
        <v>38504</v>
      </c>
      <c r="B190">
        <v>10.46</v>
      </c>
      <c r="C190">
        <v>10.46</v>
      </c>
      <c r="D190">
        <v>10.4</v>
      </c>
      <c r="E190">
        <v>10.43</v>
      </c>
      <c r="F190">
        <v>5.9025629999999998</v>
      </c>
      <c r="G190">
        <v>0</v>
      </c>
      <c r="H190" s="9">
        <f t="shared" si="19"/>
        <v>2.8916613315607613E-3</v>
      </c>
      <c r="I190" s="9">
        <f t="shared" si="20"/>
        <v>5.0902297485588409E-2</v>
      </c>
      <c r="J190" s="31">
        <f t="shared" si="23"/>
        <v>3.6068223812956044E-5</v>
      </c>
      <c r="K190" s="9">
        <f t="shared" si="21"/>
        <v>0.10368446236415375</v>
      </c>
      <c r="L190" s="9">
        <f t="shared" si="24"/>
        <v>1.1237304992536722E-4</v>
      </c>
      <c r="O190" s="21">
        <f t="shared" si="22"/>
        <v>137782.804796121</v>
      </c>
    </row>
    <row r="191" spans="1:15" x14ac:dyDescent="0.25">
      <c r="A191" s="1">
        <v>38473</v>
      </c>
      <c r="B191">
        <v>10.4</v>
      </c>
      <c r="C191">
        <v>10.44</v>
      </c>
      <c r="D191">
        <v>10.39</v>
      </c>
      <c r="E191">
        <v>10.44</v>
      </c>
      <c r="F191">
        <v>5.8855440000000003</v>
      </c>
      <c r="G191">
        <v>0</v>
      </c>
      <c r="H191" s="9">
        <f t="shared" si="19"/>
        <v>8.6917714298054474E-3</v>
      </c>
      <c r="I191" s="9">
        <f t="shared" si="20"/>
        <v>5.8115082436355853E-2</v>
      </c>
      <c r="J191" s="31">
        <f t="shared" si="23"/>
        <v>3.6685649629077039E-5</v>
      </c>
      <c r="K191" s="9">
        <f t="shared" si="21"/>
        <v>6.6639119655517512E-2</v>
      </c>
      <c r="L191" s="9">
        <f t="shared" si="24"/>
        <v>1.1240029031332303E-4</v>
      </c>
      <c r="O191" s="21">
        <f t="shared" si="22"/>
        <v>137385.5323646662</v>
      </c>
    </row>
    <row r="192" spans="1:15" x14ac:dyDescent="0.25">
      <c r="A192" s="1">
        <v>38443</v>
      </c>
      <c r="B192">
        <v>10.35</v>
      </c>
      <c r="C192">
        <v>10.41</v>
      </c>
      <c r="D192">
        <v>10.33</v>
      </c>
      <c r="E192">
        <v>10.39</v>
      </c>
      <c r="F192">
        <v>5.834829</v>
      </c>
      <c r="G192">
        <v>0</v>
      </c>
      <c r="H192" s="9">
        <f t="shared" si="19"/>
        <v>9.7298586302159516E-3</v>
      </c>
      <c r="I192" s="9">
        <f t="shared" si="20"/>
        <v>5.8137999746837317E-2</v>
      </c>
      <c r="J192" s="31">
        <f t="shared" si="23"/>
        <v>3.9753021360010024E-5</v>
      </c>
      <c r="K192" s="9">
        <f t="shared" si="21"/>
        <v>5.9622636164137106E-2</v>
      </c>
      <c r="L192" s="9">
        <f t="shared" si="24"/>
        <v>1.1094268389130887E-4</v>
      </c>
      <c r="O192" s="21">
        <f t="shared" si="22"/>
        <v>136201.69833439233</v>
      </c>
    </row>
    <row r="193" spans="1:15" x14ac:dyDescent="0.25">
      <c r="A193" s="1">
        <v>38412</v>
      </c>
      <c r="B193">
        <v>10.39</v>
      </c>
      <c r="C193">
        <v>10.43</v>
      </c>
      <c r="D193">
        <v>10.27</v>
      </c>
      <c r="E193">
        <v>10.33</v>
      </c>
      <c r="F193">
        <v>5.7786039999999996</v>
      </c>
      <c r="G193">
        <v>0</v>
      </c>
      <c r="H193" s="9">
        <f t="shared" si="19"/>
        <v>-2.9100319577242376E-3</v>
      </c>
      <c r="I193" s="9">
        <f t="shared" si="20"/>
        <v>4.6005493036500096E-2</v>
      </c>
      <c r="J193" s="31">
        <f t="shared" si="23"/>
        <v>8.1106643168093768E-5</v>
      </c>
      <c r="K193" s="9">
        <f t="shared" si="21"/>
        <v>5.3744852635199035E-2</v>
      </c>
      <c r="L193" s="9">
        <f t="shared" si="24"/>
        <v>1.0881138700547477E-4</v>
      </c>
      <c r="O193" s="21">
        <f t="shared" si="22"/>
        <v>134889.24504932584</v>
      </c>
    </row>
    <row r="194" spans="1:15" x14ac:dyDescent="0.25">
      <c r="A194" s="1">
        <v>38384</v>
      </c>
      <c r="B194">
        <v>10.48</v>
      </c>
      <c r="C194">
        <v>10.51</v>
      </c>
      <c r="D194">
        <v>10.4</v>
      </c>
      <c r="E194">
        <v>10.4</v>
      </c>
      <c r="F194">
        <v>5.7954689999999998</v>
      </c>
      <c r="G194">
        <v>0</v>
      </c>
      <c r="H194" s="9">
        <f t="shared" si="19"/>
        <v>-3.9270799567847443E-3</v>
      </c>
      <c r="I194" s="9">
        <f t="shared" si="20"/>
        <v>2.9275958077137797E-2</v>
      </c>
      <c r="J194" s="31">
        <f t="shared" si="23"/>
        <v>7.8687020609499947E-5</v>
      </c>
      <c r="K194" s="9">
        <f t="shared" si="21"/>
        <v>6.1279101324083381E-2</v>
      </c>
      <c r="L194" s="9">
        <f t="shared" si="24"/>
        <v>1.0772295975147694E-4</v>
      </c>
      <c r="O194" s="21">
        <f t="shared" si="22"/>
        <v>135282.92267765215</v>
      </c>
    </row>
    <row r="195" spans="1:15" x14ac:dyDescent="0.25">
      <c r="A195" s="1">
        <v>38353</v>
      </c>
      <c r="B195">
        <v>10.44</v>
      </c>
      <c r="C195">
        <v>10.5</v>
      </c>
      <c r="D195">
        <v>10.42</v>
      </c>
      <c r="E195">
        <v>10.48</v>
      </c>
      <c r="F195">
        <v>5.8183179999999997</v>
      </c>
      <c r="G195">
        <v>0</v>
      </c>
      <c r="H195" s="9">
        <f t="shared" si="19"/>
        <v>7.5990079034530629E-3</v>
      </c>
      <c r="I195" s="9">
        <f t="shared" si="20"/>
        <v>3.7571110662912459E-2</v>
      </c>
      <c r="J195" s="31">
        <f t="shared" si="23"/>
        <v>7.4751170647324454E-5</v>
      </c>
      <c r="K195" s="9">
        <f t="shared" si="21"/>
        <v>6.5965320096396843E-2</v>
      </c>
      <c r="L195" s="9">
        <f t="shared" si="24"/>
        <v>1.0717131549529824E-4</v>
      </c>
      <c r="O195" s="21">
        <f t="shared" si="22"/>
        <v>135816.28408468611</v>
      </c>
    </row>
    <row r="196" spans="1:15" x14ac:dyDescent="0.25">
      <c r="A196" s="1">
        <v>38322</v>
      </c>
      <c r="B196">
        <v>10.41</v>
      </c>
      <c r="C196">
        <v>10.47</v>
      </c>
      <c r="D196">
        <v>10.4</v>
      </c>
      <c r="E196">
        <v>10.44</v>
      </c>
      <c r="F196">
        <v>5.774438</v>
      </c>
      <c r="G196">
        <v>0</v>
      </c>
      <c r="H196" s="9">
        <f t="shared" si="19"/>
        <v>6.649413950990982E-3</v>
      </c>
      <c r="I196" s="9">
        <f t="shared" si="20"/>
        <v>3.5847024138930011E-2</v>
      </c>
      <c r="J196" s="31">
        <f t="shared" si="23"/>
        <v>7.3815164331754798E-5</v>
      </c>
      <c r="K196" s="9">
        <f t="shared" si="21"/>
        <v>6.6954344321846201E-2</v>
      </c>
      <c r="L196" s="9">
        <f t="shared" si="24"/>
        <v>1.0625513752039056E-4</v>
      </c>
      <c r="O196" s="21">
        <f t="shared" si="22"/>
        <v>134791.99862183654</v>
      </c>
    </row>
    <row r="197" spans="1:15" x14ac:dyDescent="0.25">
      <c r="A197" s="1">
        <v>38292</v>
      </c>
      <c r="B197">
        <v>10.47</v>
      </c>
      <c r="C197">
        <v>10.48</v>
      </c>
      <c r="D197">
        <v>10.41</v>
      </c>
      <c r="E197">
        <v>10.41</v>
      </c>
      <c r="F197">
        <v>5.7362950000000001</v>
      </c>
      <c r="G197">
        <v>0</v>
      </c>
      <c r="H197" s="9">
        <f t="shared" si="19"/>
        <v>-2.9607206540769302E-3</v>
      </c>
      <c r="I197" s="9">
        <f t="shared" si="20"/>
        <v>3.5204714920077207E-2</v>
      </c>
      <c r="J197" s="31">
        <f t="shared" si="23"/>
        <v>7.3962811692930881E-5</v>
      </c>
      <c r="K197" s="9">
        <f t="shared" si="21"/>
        <v>6.3558636964697449E-2</v>
      </c>
      <c r="L197" s="9">
        <f t="shared" si="24"/>
        <v>1.0846534961235109E-4</v>
      </c>
      <c r="O197" s="21">
        <f t="shared" si="22"/>
        <v>133901.63124696253</v>
      </c>
    </row>
    <row r="198" spans="1:15" x14ac:dyDescent="0.25">
      <c r="A198" s="1">
        <v>38261</v>
      </c>
      <c r="B198">
        <v>10.42</v>
      </c>
      <c r="C198">
        <v>10.48</v>
      </c>
      <c r="D198">
        <v>10.41</v>
      </c>
      <c r="E198">
        <v>10.48</v>
      </c>
      <c r="F198">
        <v>5.7533289999999999</v>
      </c>
      <c r="G198">
        <v>0</v>
      </c>
      <c r="H198" s="9">
        <f t="shared" si="19"/>
        <v>8.6575138233226205E-3</v>
      </c>
      <c r="I198" s="9">
        <f t="shared" si="20"/>
        <v>4.5439207452303329E-2</v>
      </c>
      <c r="J198" s="31">
        <f t="shared" si="23"/>
        <v>6.9833272664505659E-5</v>
      </c>
      <c r="K198" s="9">
        <f t="shared" si="21"/>
        <v>7.8455038888143314E-2</v>
      </c>
      <c r="L198" s="9">
        <f t="shared" si="24"/>
        <v>1.0738418421474945E-4</v>
      </c>
      <c r="O198" s="21">
        <f t="shared" si="22"/>
        <v>134299.25382157919</v>
      </c>
    </row>
    <row r="199" spans="1:15" x14ac:dyDescent="0.25">
      <c r="A199" s="1">
        <v>38231</v>
      </c>
      <c r="B199">
        <v>10.46</v>
      </c>
      <c r="C199">
        <v>10.48</v>
      </c>
      <c r="D199">
        <v>10.42</v>
      </c>
      <c r="E199">
        <v>10.43</v>
      </c>
      <c r="F199">
        <v>5.7039470000000003</v>
      </c>
      <c r="G199">
        <v>0</v>
      </c>
      <c r="H199" s="9">
        <f t="shared" si="19"/>
        <v>1.0632007748835298E-3</v>
      </c>
      <c r="I199" s="9">
        <f t="shared" si="20"/>
        <v>4.044474683613581E-2</v>
      </c>
      <c r="J199" s="31">
        <f t="shared" si="23"/>
        <v>7.4015895600362198E-5</v>
      </c>
      <c r="K199" s="9">
        <f t="shared" si="21"/>
        <v>6.8802354984714625E-2</v>
      </c>
      <c r="L199" s="9">
        <f t="shared" si="24"/>
        <v>1.061398559166034E-4</v>
      </c>
      <c r="O199" s="21">
        <f t="shared" si="22"/>
        <v>133146.53584695663</v>
      </c>
    </row>
    <row r="200" spans="1:15" x14ac:dyDescent="0.25">
      <c r="A200" s="1">
        <v>38200</v>
      </c>
      <c r="B200">
        <v>10.35</v>
      </c>
      <c r="C200">
        <v>10.46</v>
      </c>
      <c r="D200">
        <v>10.35</v>
      </c>
      <c r="E200">
        <v>10.46</v>
      </c>
      <c r="F200">
        <v>5.697889</v>
      </c>
      <c r="G200">
        <v>0</v>
      </c>
      <c r="H200" s="9">
        <f t="shared" si="19"/>
        <v>1.4461792431162879E-2</v>
      </c>
      <c r="I200" s="9">
        <f t="shared" si="20"/>
        <v>3.4108082552398389E-2</v>
      </c>
      <c r="J200" s="31">
        <f t="shared" si="23"/>
        <v>1.0122320566521986E-4</v>
      </c>
      <c r="K200" s="9">
        <f t="shared" si="21"/>
        <v>6.9061639039634429E-2</v>
      </c>
      <c r="L200" s="9">
        <f t="shared" si="24"/>
        <v>1.0861446116002399E-4</v>
      </c>
      <c r="O200" s="21">
        <f t="shared" si="22"/>
        <v>133005.12469531709</v>
      </c>
    </row>
    <row r="201" spans="1:15" x14ac:dyDescent="0.25">
      <c r="A201" s="1">
        <v>38169</v>
      </c>
      <c r="B201">
        <v>10.32</v>
      </c>
      <c r="C201">
        <v>10.37</v>
      </c>
      <c r="D201">
        <v>10.29</v>
      </c>
      <c r="E201">
        <v>10.35</v>
      </c>
      <c r="F201">
        <v>5.6166619999999998</v>
      </c>
      <c r="G201">
        <v>0</v>
      </c>
      <c r="H201" s="9">
        <f t="shared" si="19"/>
        <v>9.7749290714922547E-3</v>
      </c>
      <c r="I201" s="9">
        <f t="shared" si="20"/>
        <v>4.1051248864032885E-2</v>
      </c>
      <c r="J201" s="31">
        <f t="shared" si="23"/>
        <v>9.375935280781063E-5</v>
      </c>
      <c r="K201" s="9">
        <f t="shared" si="21"/>
        <v>6.5306032646567591E-2</v>
      </c>
      <c r="L201" s="9">
        <f t="shared" si="24"/>
        <v>1.0474683964915439E-4</v>
      </c>
      <c r="O201" s="21">
        <f t="shared" si="22"/>
        <v>131109.05278804994</v>
      </c>
    </row>
    <row r="202" spans="1:15" x14ac:dyDescent="0.25">
      <c r="A202" s="1">
        <v>38139</v>
      </c>
      <c r="B202">
        <v>10.220000000000001</v>
      </c>
      <c r="C202">
        <v>10.29</v>
      </c>
      <c r="D202">
        <v>10.130000000000001</v>
      </c>
      <c r="E202">
        <v>10.29</v>
      </c>
      <c r="F202">
        <v>5.5622910000000001</v>
      </c>
      <c r="G202">
        <v>0</v>
      </c>
      <c r="H202" s="9">
        <f t="shared" ref="H202:H248" si="25">(F202-F203)/F203</f>
        <v>8.7136182996683468E-3</v>
      </c>
      <c r="I202" s="9">
        <f t="shared" ref="I202:I238" si="26">(F202-F213)/F213</f>
        <v>4.0059064485710956E-2</v>
      </c>
      <c r="J202" s="31">
        <f t="shared" si="23"/>
        <v>1.8917784216338008E-4</v>
      </c>
      <c r="K202" s="9">
        <f t="shared" ref="K202:K226" si="27">(F202-F225)/F225</f>
        <v>6.4874496115957747E-2</v>
      </c>
      <c r="L202" s="9">
        <f t="shared" si="24"/>
        <v>1.07516806025962E-4</v>
      </c>
      <c r="O202" s="21">
        <f t="shared" ref="O202:O247" si="28">O203+O203*H202</f>
        <v>129839.87719779028</v>
      </c>
    </row>
    <row r="203" spans="1:15" x14ac:dyDescent="0.25">
      <c r="A203" s="1">
        <v>38108</v>
      </c>
      <c r="B203">
        <v>10.3</v>
      </c>
      <c r="C203">
        <v>10.3</v>
      </c>
      <c r="D203">
        <v>10.14</v>
      </c>
      <c r="E203">
        <v>10.24</v>
      </c>
      <c r="F203">
        <v>5.5142420000000003</v>
      </c>
      <c r="G203">
        <v>0</v>
      </c>
      <c r="H203" s="9">
        <f t="shared" si="25"/>
        <v>-1.8476050733746319E-3</v>
      </c>
      <c r="I203" s="9">
        <f t="shared" si="26"/>
        <v>-6.5206675075742029E-4</v>
      </c>
      <c r="J203" s="31">
        <f t="shared" ref="J203:J237" si="29">VAR(H203:H214)</f>
        <v>1.8323954148001905E-4</v>
      </c>
      <c r="K203" s="9">
        <f t="shared" si="27"/>
        <v>6.9954572584131555E-2</v>
      </c>
      <c r="L203" s="9">
        <f t="shared" ref="L203:L225" si="30">VAR(H203:H226)</f>
        <v>1.0800605743311425E-4</v>
      </c>
      <c r="O203" s="21">
        <f t="shared" si="28"/>
        <v>128718.27527881901</v>
      </c>
    </row>
    <row r="204" spans="1:15" x14ac:dyDescent="0.25">
      <c r="A204" s="1">
        <v>38078</v>
      </c>
      <c r="B204">
        <v>10.53</v>
      </c>
      <c r="C204">
        <v>10.53</v>
      </c>
      <c r="D204">
        <v>10.29</v>
      </c>
      <c r="E204">
        <v>10.3</v>
      </c>
      <c r="F204">
        <v>5.5244489999999997</v>
      </c>
      <c r="G204">
        <v>0</v>
      </c>
      <c r="H204" s="9">
        <f t="shared" si="25"/>
        <v>-1.8857224959138635E-2</v>
      </c>
      <c r="I204" s="9">
        <f t="shared" si="26"/>
        <v>3.2566871684381392E-3</v>
      </c>
      <c r="J204" s="31">
        <f t="shared" si="29"/>
        <v>1.839893519815453E-4</v>
      </c>
      <c r="K204" s="9">
        <f t="shared" si="27"/>
        <v>8.229218847985377E-2</v>
      </c>
      <c r="L204" s="9">
        <f t="shared" si="30"/>
        <v>1.0730010945941505E-4</v>
      </c>
      <c r="O204" s="21">
        <f t="shared" si="28"/>
        <v>128956.53602903106</v>
      </c>
    </row>
    <row r="205" spans="1:15" x14ac:dyDescent="0.25">
      <c r="A205" s="1">
        <v>38047</v>
      </c>
      <c r="B205">
        <v>10.54</v>
      </c>
      <c r="C205">
        <v>10.59</v>
      </c>
      <c r="D205">
        <v>10.52</v>
      </c>
      <c r="E205">
        <v>10.54</v>
      </c>
      <c r="F205">
        <v>5.6306269999999996</v>
      </c>
      <c r="G205">
        <v>0</v>
      </c>
      <c r="H205" s="9">
        <f t="shared" si="25"/>
        <v>4.1004823247169954E-3</v>
      </c>
      <c r="I205" s="9">
        <f t="shared" si="26"/>
        <v>2.676082637930767E-2</v>
      </c>
      <c r="J205" s="31">
        <f t="shared" si="29"/>
        <v>1.4631129480192009E-4</v>
      </c>
      <c r="K205" s="9">
        <f t="shared" si="27"/>
        <v>0.11071467812686105</v>
      </c>
      <c r="L205" s="9">
        <f t="shared" si="30"/>
        <v>9.3737531722834329E-5</v>
      </c>
      <c r="O205" s="21">
        <f t="shared" si="28"/>
        <v>131435.03607174853</v>
      </c>
    </row>
    <row r="206" spans="1:15" x14ac:dyDescent="0.25">
      <c r="A206" s="1">
        <v>38018</v>
      </c>
      <c r="B206">
        <v>10.53</v>
      </c>
      <c r="C206">
        <v>10.57</v>
      </c>
      <c r="D206">
        <v>10.51</v>
      </c>
      <c r="E206">
        <v>10.54</v>
      </c>
      <c r="F206">
        <v>5.6076329999999999</v>
      </c>
      <c r="G206">
        <v>0</v>
      </c>
      <c r="H206" s="9">
        <f t="shared" si="25"/>
        <v>5.9247247114369243E-3</v>
      </c>
      <c r="I206" s="9">
        <f t="shared" si="26"/>
        <v>2.6882157560548386E-2</v>
      </c>
      <c r="J206" s="31">
        <f t="shared" si="29"/>
        <v>1.4643373934388276E-4</v>
      </c>
      <c r="K206" s="9">
        <f t="shared" si="27"/>
        <v>0.12790240672473357</v>
      </c>
      <c r="L206" s="9">
        <f t="shared" si="30"/>
        <v>1.064875220676053E-4</v>
      </c>
      <c r="O206" s="21">
        <f t="shared" si="28"/>
        <v>130898.28994748319</v>
      </c>
    </row>
    <row r="207" spans="1:15" x14ac:dyDescent="0.25">
      <c r="A207" s="1">
        <v>37987</v>
      </c>
      <c r="B207">
        <v>10.47</v>
      </c>
      <c r="C207">
        <v>10.58</v>
      </c>
      <c r="D207">
        <v>10.47</v>
      </c>
      <c r="E207">
        <v>10.52</v>
      </c>
      <c r="F207">
        <v>5.574605</v>
      </c>
      <c r="G207">
        <v>0</v>
      </c>
      <c r="H207" s="9">
        <f t="shared" si="25"/>
        <v>6.0252096199789069E-3</v>
      </c>
      <c r="I207" s="9">
        <f t="shared" si="26"/>
        <v>2.1315026651340597E-2</v>
      </c>
      <c r="J207" s="31">
        <f t="shared" si="29"/>
        <v>1.4871100887796186E-4</v>
      </c>
      <c r="K207" s="9">
        <f t="shared" si="27"/>
        <v>0.10753551020375722</v>
      </c>
      <c r="L207" s="9">
        <f t="shared" si="30"/>
        <v>1.0858501719170587E-4</v>
      </c>
      <c r="O207" s="21">
        <f t="shared" si="28"/>
        <v>130127.32139080598</v>
      </c>
    </row>
    <row r="208" spans="1:15" x14ac:dyDescent="0.25">
      <c r="A208" s="1">
        <v>37956</v>
      </c>
      <c r="B208">
        <v>10.44</v>
      </c>
      <c r="C208">
        <v>10.54</v>
      </c>
      <c r="D208">
        <v>10.44</v>
      </c>
      <c r="E208">
        <v>10.5</v>
      </c>
      <c r="F208">
        <v>5.5412179999999998</v>
      </c>
      <c r="G208">
        <v>0</v>
      </c>
      <c r="H208" s="9">
        <f t="shared" si="25"/>
        <v>6.8964514701726895E-3</v>
      </c>
      <c r="I208" s="9">
        <f t="shared" si="26"/>
        <v>2.3861823078611583E-2</v>
      </c>
      <c r="J208" s="31">
        <f t="shared" si="29"/>
        <v>1.4762979733217241E-4</v>
      </c>
      <c r="K208" s="9">
        <f t="shared" si="27"/>
        <v>0.11382699194522305</v>
      </c>
      <c r="L208" s="9">
        <f t="shared" si="30"/>
        <v>1.1002631645249166E-4</v>
      </c>
      <c r="O208" s="21">
        <f t="shared" si="28"/>
        <v>129347.97274112141</v>
      </c>
    </row>
    <row r="209" spans="1:15" x14ac:dyDescent="0.25">
      <c r="A209" s="1">
        <v>37926</v>
      </c>
      <c r="B209">
        <v>10.45</v>
      </c>
      <c r="C209">
        <v>10.53</v>
      </c>
      <c r="D209">
        <v>10.43</v>
      </c>
      <c r="E209">
        <v>10.47</v>
      </c>
      <c r="F209">
        <v>5.5032649999999999</v>
      </c>
      <c r="G209">
        <v>0</v>
      </c>
      <c r="H209" s="9">
        <f t="shared" si="25"/>
        <v>3.8387733436454539E-3</v>
      </c>
      <c r="I209" s="9">
        <f t="shared" si="26"/>
        <v>2.03528623014551E-2</v>
      </c>
      <c r="J209" s="31">
        <f t="shared" si="29"/>
        <v>1.524516285593525E-4</v>
      </c>
      <c r="K209" s="9">
        <f t="shared" si="27"/>
        <v>0.11811209676862265</v>
      </c>
      <c r="L209" s="9">
        <f t="shared" si="30"/>
        <v>1.1284457041036339E-4</v>
      </c>
      <c r="O209" s="21">
        <f t="shared" si="28"/>
        <v>128462.04051296439</v>
      </c>
    </row>
    <row r="210" spans="1:15" x14ac:dyDescent="0.25">
      <c r="A210" s="1">
        <v>37895</v>
      </c>
      <c r="B210">
        <v>10.56</v>
      </c>
      <c r="C210">
        <v>10.56</v>
      </c>
      <c r="D210">
        <v>10.4</v>
      </c>
      <c r="E210">
        <v>10.47</v>
      </c>
      <c r="F210">
        <v>5.4822199999999999</v>
      </c>
      <c r="G210">
        <v>0</v>
      </c>
      <c r="H210" s="9">
        <f t="shared" si="25"/>
        <v>-5.0336164269943846E-3</v>
      </c>
      <c r="I210" s="9">
        <f t="shared" si="26"/>
        <v>2.7635962291285097E-2</v>
      </c>
      <c r="J210" s="31">
        <f t="shared" si="29"/>
        <v>1.5302974701763433E-4</v>
      </c>
      <c r="K210" s="9">
        <f t="shared" si="27"/>
        <v>0.10989661288614791</v>
      </c>
      <c r="L210" s="9">
        <f t="shared" si="30"/>
        <v>1.2182731587758541E-4</v>
      </c>
      <c r="O210" s="21">
        <f t="shared" si="28"/>
        <v>127970.78965686436</v>
      </c>
    </row>
    <row r="211" spans="1:15" x14ac:dyDescent="0.25">
      <c r="A211" s="1">
        <v>37865</v>
      </c>
      <c r="B211">
        <v>10.34</v>
      </c>
      <c r="C211">
        <v>10.56</v>
      </c>
      <c r="D211">
        <v>10.33</v>
      </c>
      <c r="E211">
        <v>10.56</v>
      </c>
      <c r="F211">
        <v>5.5099549999999997</v>
      </c>
      <c r="G211">
        <v>0</v>
      </c>
      <c r="H211" s="9">
        <f t="shared" si="25"/>
        <v>2.1273050422941989E-2</v>
      </c>
      <c r="I211" s="9">
        <f t="shared" si="26"/>
        <v>3.2452244009245297E-2</v>
      </c>
      <c r="J211" s="31">
        <f t="shared" si="29"/>
        <v>1.4790946886167482E-4</v>
      </c>
      <c r="K211" s="9">
        <f t="shared" si="27"/>
        <v>0.10424255056059308</v>
      </c>
      <c r="L211" s="9">
        <f t="shared" si="30"/>
        <v>1.2177978933920203E-4</v>
      </c>
      <c r="O211" s="21">
        <f t="shared" si="28"/>
        <v>128618.20436315727</v>
      </c>
    </row>
    <row r="212" spans="1:15" x14ac:dyDescent="0.25">
      <c r="A212" s="1">
        <v>37834</v>
      </c>
      <c r="B212">
        <v>10.31</v>
      </c>
      <c r="C212">
        <v>10.47</v>
      </c>
      <c r="D212">
        <v>10.29</v>
      </c>
      <c r="E212">
        <v>10.38</v>
      </c>
      <c r="F212">
        <v>5.3951830000000003</v>
      </c>
      <c r="G212">
        <v>0</v>
      </c>
      <c r="H212" s="9">
        <f t="shared" si="25"/>
        <v>8.8125529047674202E-3</v>
      </c>
      <c r="I212" s="9">
        <f t="shared" si="26"/>
        <v>1.2266679975473784E-2</v>
      </c>
      <c r="J212" s="31">
        <f t="shared" si="29"/>
        <v>1.2211268191725082E-4</v>
      </c>
      <c r="K212" s="9">
        <f t="shared" si="27"/>
        <v>9.6089784078652637E-2</v>
      </c>
      <c r="L212" s="9">
        <f t="shared" si="30"/>
        <v>1.134201252591753E-4</v>
      </c>
      <c r="O212" s="21">
        <f t="shared" si="28"/>
        <v>125939.09563156724</v>
      </c>
    </row>
    <row r="213" spans="1:15" x14ac:dyDescent="0.25">
      <c r="A213" s="1">
        <v>37803</v>
      </c>
      <c r="B213">
        <v>10.7</v>
      </c>
      <c r="C213">
        <v>10.7</v>
      </c>
      <c r="D213">
        <v>10.33</v>
      </c>
      <c r="E213">
        <v>10.33</v>
      </c>
      <c r="F213">
        <v>5.3480530000000002</v>
      </c>
      <c r="G213">
        <v>0</v>
      </c>
      <c r="H213" s="9">
        <f t="shared" si="25"/>
        <v>-3.0770555144766697E-2</v>
      </c>
      <c r="I213" s="9">
        <f t="shared" si="26"/>
        <v>1.435926246115115E-2</v>
      </c>
      <c r="J213" s="31">
        <f t="shared" si="29"/>
        <v>1.2282580585584523E-4</v>
      </c>
      <c r="K213" s="9">
        <f t="shared" si="27"/>
        <v>0.10155911913219094</v>
      </c>
      <c r="L213" s="9">
        <f t="shared" si="30"/>
        <v>1.1292799372614606E-4</v>
      </c>
      <c r="O213" s="21">
        <f t="shared" si="28"/>
        <v>124838.94581697971</v>
      </c>
    </row>
    <row r="214" spans="1:15" x14ac:dyDescent="0.25">
      <c r="A214" s="1">
        <v>37773</v>
      </c>
      <c r="B214">
        <v>10.71</v>
      </c>
      <c r="C214">
        <v>10.75</v>
      </c>
      <c r="D214">
        <v>10.69</v>
      </c>
      <c r="E214">
        <v>10.7</v>
      </c>
      <c r="F214">
        <v>5.5178399999999996</v>
      </c>
      <c r="G214">
        <v>0</v>
      </c>
      <c r="H214" s="9">
        <f t="shared" si="25"/>
        <v>2.0564727315782287E-3</v>
      </c>
      <c r="I214" s="9">
        <f t="shared" si="26"/>
        <v>5.6364560870417572E-2</v>
      </c>
      <c r="J214" s="31">
        <f t="shared" si="29"/>
        <v>2.2216127027258048E-5</v>
      </c>
      <c r="K214" s="9">
        <f t="shared" si="27"/>
        <v>0.14475918281989861</v>
      </c>
      <c r="L214" s="9">
        <f t="shared" si="30"/>
        <v>6.3998978317648077E-5</v>
      </c>
      <c r="O214" s="21">
        <f t="shared" si="28"/>
        <v>128802.26295191227</v>
      </c>
    </row>
    <row r="215" spans="1:15" x14ac:dyDescent="0.25">
      <c r="A215" s="1">
        <v>37742</v>
      </c>
      <c r="B215">
        <v>10.72</v>
      </c>
      <c r="C215">
        <v>10.75</v>
      </c>
      <c r="D215">
        <v>10.71</v>
      </c>
      <c r="E215">
        <v>10.72</v>
      </c>
      <c r="F215">
        <v>5.5065160000000004</v>
      </c>
      <c r="G215">
        <v>0</v>
      </c>
      <c r="H215" s="9">
        <f t="shared" si="25"/>
        <v>4.1288330111159139E-3</v>
      </c>
      <c r="I215" s="9">
        <f t="shared" si="26"/>
        <v>6.8455460099081947E-2</v>
      </c>
      <c r="J215" s="31">
        <f t="shared" si="29"/>
        <v>2.1976895412695708E-5</v>
      </c>
      <c r="K215" s="9">
        <f t="shared" si="27"/>
        <v>0.16416705690585953</v>
      </c>
      <c r="L215" s="9">
        <f t="shared" si="30"/>
        <v>6.3849859628774093E-5</v>
      </c>
      <c r="O215" s="21">
        <f t="shared" si="28"/>
        <v>128537.92820757983</v>
      </c>
    </row>
    <row r="216" spans="1:15" x14ac:dyDescent="0.25">
      <c r="A216" s="1">
        <v>37712</v>
      </c>
      <c r="B216">
        <v>10.71</v>
      </c>
      <c r="C216">
        <v>10.72</v>
      </c>
      <c r="D216">
        <v>10.67</v>
      </c>
      <c r="E216">
        <v>10.72</v>
      </c>
      <c r="F216">
        <v>5.4838740000000001</v>
      </c>
      <c r="G216">
        <v>0</v>
      </c>
      <c r="H216" s="9">
        <f t="shared" si="25"/>
        <v>4.2191357583841495E-3</v>
      </c>
      <c r="I216" s="9">
        <f t="shared" si="26"/>
        <v>7.4343159436854253E-2</v>
      </c>
      <c r="J216" s="31">
        <f t="shared" si="29"/>
        <v>2.1498656886972259E-5</v>
      </c>
      <c r="K216" s="9">
        <f t="shared" si="27"/>
        <v>0.16223562982580469</v>
      </c>
      <c r="L216" s="9">
        <f t="shared" si="30"/>
        <v>6.3626172503314669E-5</v>
      </c>
      <c r="O216" s="21">
        <f t="shared" si="28"/>
        <v>128009.39877617963</v>
      </c>
    </row>
    <row r="217" spans="1:15" x14ac:dyDescent="0.25">
      <c r="A217" s="1">
        <v>37681</v>
      </c>
      <c r="B217">
        <v>10.76</v>
      </c>
      <c r="C217">
        <v>10.78</v>
      </c>
      <c r="D217">
        <v>10.64</v>
      </c>
      <c r="E217">
        <v>10.72</v>
      </c>
      <c r="F217">
        <v>5.4608340000000002</v>
      </c>
      <c r="G217">
        <v>0</v>
      </c>
      <c r="H217" s="9">
        <f t="shared" si="25"/>
        <v>4.7121226500299848E-4</v>
      </c>
      <c r="I217" s="9">
        <f t="shared" si="26"/>
        <v>7.7220792393852364E-2</v>
      </c>
      <c r="J217" s="31">
        <f t="shared" si="29"/>
        <v>3.4690438026778784E-5</v>
      </c>
      <c r="K217" s="9">
        <f t="shared" si="27"/>
        <v>0.16593952473656154</v>
      </c>
      <c r="L217" s="9">
        <f t="shared" si="30"/>
        <v>6.4932662638132944E-5</v>
      </c>
      <c r="O217" s="21">
        <f t="shared" si="28"/>
        <v>127471.57887955123</v>
      </c>
    </row>
    <row r="218" spans="1:15" x14ac:dyDescent="0.25">
      <c r="A218" s="1">
        <v>37653</v>
      </c>
      <c r="B218">
        <v>10.72</v>
      </c>
      <c r="C218">
        <v>10.76</v>
      </c>
      <c r="D218">
        <v>10.71</v>
      </c>
      <c r="E218">
        <v>10.76</v>
      </c>
      <c r="F218">
        <v>5.4582620000000004</v>
      </c>
      <c r="G218">
        <v>0</v>
      </c>
      <c r="H218" s="9">
        <f t="shared" si="25"/>
        <v>8.5338786816741858E-3</v>
      </c>
      <c r="I218" s="9">
        <f t="shared" si="26"/>
        <v>9.7858373815504371E-2</v>
      </c>
      <c r="J218" s="31">
        <f t="shared" si="29"/>
        <v>6.5243376453032198E-5</v>
      </c>
      <c r="K218" s="9">
        <f t="shared" si="27"/>
        <v>0.16608101929987232</v>
      </c>
      <c r="L218" s="9">
        <f t="shared" si="30"/>
        <v>6.3356835903683912E-5</v>
      </c>
      <c r="O218" s="21">
        <f t="shared" si="28"/>
        <v>127411.5409987297</v>
      </c>
    </row>
    <row r="219" spans="1:15" x14ac:dyDescent="0.25">
      <c r="A219" s="1">
        <v>37622</v>
      </c>
      <c r="B219">
        <v>10.72</v>
      </c>
      <c r="C219">
        <v>10.75</v>
      </c>
      <c r="D219">
        <v>10.71</v>
      </c>
      <c r="E219">
        <v>10.72</v>
      </c>
      <c r="F219">
        <v>5.4120759999999999</v>
      </c>
      <c r="G219">
        <v>0</v>
      </c>
      <c r="H219" s="9">
        <f t="shared" si="25"/>
        <v>3.4456341086627571E-3</v>
      </c>
      <c r="I219" s="9">
        <f t="shared" si="26"/>
        <v>7.5245036001924698E-2</v>
      </c>
      <c r="J219" s="31">
        <f t="shared" si="29"/>
        <v>6.7106933965814508E-5</v>
      </c>
      <c r="K219" s="9">
        <f t="shared" si="27"/>
        <v>0.16262917204435964</v>
      </c>
      <c r="L219" s="9">
        <f t="shared" si="30"/>
        <v>6.324765787655049E-5</v>
      </c>
      <c r="O219" s="21">
        <f t="shared" si="28"/>
        <v>126333.42686046236</v>
      </c>
    </row>
    <row r="220" spans="1:15" x14ac:dyDescent="0.25">
      <c r="A220" s="1">
        <v>37591</v>
      </c>
      <c r="B220">
        <v>10.68</v>
      </c>
      <c r="C220">
        <v>10.78</v>
      </c>
      <c r="D220">
        <v>10.67</v>
      </c>
      <c r="E220">
        <v>10.75</v>
      </c>
      <c r="F220">
        <v>5.3934920000000002</v>
      </c>
      <c r="G220">
        <v>0</v>
      </c>
      <c r="H220" s="9">
        <f t="shared" si="25"/>
        <v>1.1003998659365759E-2</v>
      </c>
      <c r="I220" s="9">
        <f t="shared" si="26"/>
        <v>8.4132941609701237E-2</v>
      </c>
      <c r="J220" s="31">
        <f t="shared" si="29"/>
        <v>6.6746012070380381E-5</v>
      </c>
      <c r="K220" s="9">
        <f t="shared" si="27"/>
        <v>0.1650726953732711</v>
      </c>
      <c r="L220" s="9">
        <f t="shared" si="30"/>
        <v>6.6734913999624604E-5</v>
      </c>
      <c r="O220" s="21">
        <f t="shared" si="28"/>
        <v>125899.62282578606</v>
      </c>
    </row>
    <row r="221" spans="1:15" x14ac:dyDescent="0.25">
      <c r="A221" s="1">
        <v>37561</v>
      </c>
      <c r="B221">
        <v>10.72</v>
      </c>
      <c r="C221">
        <v>10.75</v>
      </c>
      <c r="D221">
        <v>10.68</v>
      </c>
      <c r="E221">
        <v>10.68</v>
      </c>
      <c r="F221">
        <v>5.3347879999999996</v>
      </c>
      <c r="G221">
        <v>0</v>
      </c>
      <c r="H221" s="9">
        <f t="shared" si="25"/>
        <v>-3.7044913913206179E-4</v>
      </c>
      <c r="I221" s="9">
        <f t="shared" si="26"/>
        <v>8.3882203836465566E-2</v>
      </c>
      <c r="J221" s="31">
        <f t="shared" si="29"/>
        <v>7.5589013508532059E-5</v>
      </c>
      <c r="K221" s="9">
        <f t="shared" si="27"/>
        <v>0.17129671101743291</v>
      </c>
      <c r="L221" s="9">
        <f t="shared" si="30"/>
        <v>6.7884394023584881E-5</v>
      </c>
      <c r="O221" s="21">
        <f t="shared" si="28"/>
        <v>124529.3025475016</v>
      </c>
    </row>
    <row r="222" spans="1:15" x14ac:dyDescent="0.25">
      <c r="A222" s="1">
        <v>37530</v>
      </c>
      <c r="B222">
        <v>10.75</v>
      </c>
      <c r="C222">
        <v>10.77</v>
      </c>
      <c r="D222">
        <v>10.63</v>
      </c>
      <c r="E222">
        <v>10.73</v>
      </c>
      <c r="F222">
        <v>5.3367649999999998</v>
      </c>
      <c r="G222">
        <v>0</v>
      </c>
      <c r="H222" s="9">
        <f t="shared" si="25"/>
        <v>1.3060517797651753E-3</v>
      </c>
      <c r="I222" s="9">
        <f t="shared" si="26"/>
        <v>8.0448686347746531E-2</v>
      </c>
      <c r="J222" s="31">
        <f t="shared" si="29"/>
        <v>9.558897563076836E-5</v>
      </c>
      <c r="K222" s="9">
        <f t="shared" si="27"/>
        <v>0.18764003286460615</v>
      </c>
      <c r="L222" s="9">
        <f t="shared" si="30"/>
        <v>6.8047610363234571E-5</v>
      </c>
      <c r="O222" s="21">
        <f t="shared" si="28"/>
        <v>124575.45141623574</v>
      </c>
    </row>
    <row r="223" spans="1:15" x14ac:dyDescent="0.25">
      <c r="A223" s="1">
        <v>37500</v>
      </c>
      <c r="B223">
        <v>10.71</v>
      </c>
      <c r="C223">
        <v>10.76</v>
      </c>
      <c r="D223">
        <v>10.69</v>
      </c>
      <c r="E223">
        <v>10.76</v>
      </c>
      <c r="F223">
        <v>5.3298040000000002</v>
      </c>
      <c r="G223">
        <v>0</v>
      </c>
      <c r="H223" s="9">
        <f t="shared" si="25"/>
        <v>1.0897994934323441E-2</v>
      </c>
      <c r="I223" s="9">
        <f t="shared" si="26"/>
        <v>6.8138734880421312E-2</v>
      </c>
      <c r="J223" s="31">
        <f t="shared" si="29"/>
        <v>9.8617268298506616E-5</v>
      </c>
      <c r="K223" s="9">
        <f t="shared" si="27"/>
        <v>0.20469981302732984</v>
      </c>
      <c r="L223" s="9">
        <f t="shared" si="30"/>
        <v>6.633945096100903E-5</v>
      </c>
      <c r="O223" s="21">
        <f t="shared" si="28"/>
        <v>124412.96164625179</v>
      </c>
    </row>
    <row r="224" spans="1:15" x14ac:dyDescent="0.25">
      <c r="A224" s="1">
        <v>37469</v>
      </c>
      <c r="B224">
        <v>10.66</v>
      </c>
      <c r="C224">
        <v>10.7</v>
      </c>
      <c r="D224">
        <v>10.65</v>
      </c>
      <c r="E224">
        <v>10.69</v>
      </c>
      <c r="F224">
        <v>5.2723459999999998</v>
      </c>
      <c r="G224">
        <v>0</v>
      </c>
      <c r="H224" s="9">
        <f t="shared" si="25"/>
        <v>9.3658872034895375E-3</v>
      </c>
      <c r="I224" s="9">
        <f t="shared" si="26"/>
        <v>7.1134118847858793E-2</v>
      </c>
      <c r="J224" s="31">
        <f t="shared" si="29"/>
        <v>1.0159374983663128E-4</v>
      </c>
      <c r="K224" s="9">
        <f t="shared" si="27"/>
        <v>0.19851650125254014</v>
      </c>
      <c r="L224" s="9">
        <f t="shared" si="30"/>
        <v>6.6306688742868278E-5</v>
      </c>
      <c r="O224" s="21">
        <f t="shared" si="28"/>
        <v>123071.72659327979</v>
      </c>
    </row>
    <row r="225" spans="1:15" x14ac:dyDescent="0.25">
      <c r="A225" s="1">
        <v>37438</v>
      </c>
      <c r="B225">
        <v>10.56</v>
      </c>
      <c r="C225">
        <v>10.66</v>
      </c>
      <c r="D225">
        <v>10.54</v>
      </c>
      <c r="E225">
        <v>10.64</v>
      </c>
      <c r="F225">
        <v>5.2234239999999996</v>
      </c>
      <c r="G225">
        <v>0</v>
      </c>
      <c r="H225" s="9">
        <f t="shared" si="25"/>
        <v>1.3525774412093999E-2</v>
      </c>
      <c r="I225" s="9">
        <f t="shared" si="26"/>
        <v>7.5888802952017262E-2</v>
      </c>
      <c r="J225" s="31">
        <f t="shared" si="29"/>
        <v>1.0103371337978722E-4</v>
      </c>
      <c r="K225" s="9">
        <f t="shared" si="27"/>
        <v>0.20017434776404955</v>
      </c>
      <c r="L225" s="9">
        <f t="shared" si="30"/>
        <v>6.8852689222140945E-5</v>
      </c>
      <c r="O225" s="21">
        <f t="shared" si="28"/>
        <v>121929.74634228784</v>
      </c>
    </row>
    <row r="226" spans="1:15" x14ac:dyDescent="0.25">
      <c r="A226" s="1">
        <v>37408</v>
      </c>
      <c r="B226">
        <v>10.5</v>
      </c>
      <c r="C226">
        <v>10.58</v>
      </c>
      <c r="D226">
        <v>10.49</v>
      </c>
      <c r="E226">
        <v>10.55</v>
      </c>
      <c r="F226">
        <v>5.1537160000000002</v>
      </c>
      <c r="G226">
        <v>0</v>
      </c>
      <c r="H226" s="9">
        <f t="shared" si="25"/>
        <v>9.6620619438496959E-3</v>
      </c>
      <c r="I226" s="9">
        <f t="shared" si="26"/>
        <v>6.9216163688297819E-2</v>
      </c>
      <c r="J226" s="31">
        <f t="shared" si="29"/>
        <v>1.1035615485097011E-4</v>
      </c>
      <c r="K226" s="9">
        <f t="shared" si="27"/>
        <v>0.20302561040457417</v>
      </c>
      <c r="L226" s="9" t="s">
        <v>7</v>
      </c>
      <c r="O226" s="21">
        <f t="shared" si="28"/>
        <v>120302.56104045744</v>
      </c>
    </row>
    <row r="227" spans="1:15" x14ac:dyDescent="0.25">
      <c r="A227" s="1">
        <v>37377</v>
      </c>
      <c r="B227">
        <v>10.49</v>
      </c>
      <c r="C227">
        <v>10.51</v>
      </c>
      <c r="D227">
        <v>10.43</v>
      </c>
      <c r="E227">
        <v>10.5</v>
      </c>
      <c r="F227">
        <v>5.1043969999999996</v>
      </c>
      <c r="G227">
        <v>0</v>
      </c>
      <c r="H227" s="9">
        <f t="shared" si="25"/>
        <v>6.908941204365894E-3</v>
      </c>
      <c r="I227" s="9">
        <f t="shared" si="26"/>
        <v>7.915255903534972E-2</v>
      </c>
      <c r="J227" s="31">
        <f t="shared" si="29"/>
        <v>1.114857106286198E-4</v>
      </c>
      <c r="K227" s="9" t="s">
        <v>7</v>
      </c>
      <c r="L227" s="9" t="s">
        <v>7</v>
      </c>
      <c r="O227" s="21">
        <f t="shared" si="28"/>
        <v>119151.31366711471</v>
      </c>
    </row>
    <row r="228" spans="1:15" x14ac:dyDescent="0.25">
      <c r="A228" s="1">
        <v>37347</v>
      </c>
      <c r="B228">
        <v>10.32</v>
      </c>
      <c r="C228">
        <v>10.48</v>
      </c>
      <c r="D228">
        <v>10.32</v>
      </c>
      <c r="E228">
        <v>10.48</v>
      </c>
      <c r="F228">
        <v>5.0693729999999997</v>
      </c>
      <c r="G228">
        <v>0</v>
      </c>
      <c r="H228" s="9">
        <f t="shared" si="25"/>
        <v>1.9638412015440834E-2</v>
      </c>
      <c r="I228" s="9">
        <f t="shared" si="26"/>
        <v>7.4387544549150572E-2</v>
      </c>
      <c r="J228" s="31">
        <f t="shared" si="29"/>
        <v>1.1153373964287641E-4</v>
      </c>
      <c r="K228" s="9" t="s">
        <v>7</v>
      </c>
      <c r="L228" s="9" t="s">
        <v>7</v>
      </c>
      <c r="O228" s="21">
        <f t="shared" si="28"/>
        <v>118333.75272703168</v>
      </c>
    </row>
    <row r="229" spans="1:15" x14ac:dyDescent="0.25">
      <c r="A229" s="1">
        <v>37316</v>
      </c>
      <c r="B229">
        <v>10.48</v>
      </c>
      <c r="C229">
        <v>10.48</v>
      </c>
      <c r="D229">
        <v>10.3</v>
      </c>
      <c r="E229">
        <v>10.33</v>
      </c>
      <c r="F229">
        <v>4.9717359999999999</v>
      </c>
      <c r="G229">
        <v>0</v>
      </c>
      <c r="H229" s="9">
        <f t="shared" si="25"/>
        <v>-1.2239581574230456E-2</v>
      </c>
      <c r="I229" s="9">
        <f t="shared" si="26"/>
        <v>6.1512492222919282E-2</v>
      </c>
      <c r="J229" s="31">
        <f t="shared" si="29"/>
        <v>9.6847476905864493E-5</v>
      </c>
      <c r="K229" s="9" t="s">
        <v>7</v>
      </c>
      <c r="L229" s="9" t="s">
        <v>7</v>
      </c>
      <c r="O229" s="21">
        <f t="shared" si="28"/>
        <v>116054.62420068154</v>
      </c>
    </row>
    <row r="230" spans="1:15" x14ac:dyDescent="0.25">
      <c r="A230" s="1">
        <v>37288</v>
      </c>
      <c r="B230">
        <v>10.46</v>
      </c>
      <c r="C230">
        <v>10.51</v>
      </c>
      <c r="D230">
        <v>10.46</v>
      </c>
      <c r="E230">
        <v>10.51</v>
      </c>
      <c r="F230">
        <v>5.0333420000000002</v>
      </c>
      <c r="G230">
        <v>0</v>
      </c>
      <c r="H230" s="9">
        <f t="shared" si="25"/>
        <v>1.1740050525273216E-2</v>
      </c>
      <c r="I230" s="9">
        <f t="shared" si="26"/>
        <v>7.5302828967326554E-2</v>
      </c>
      <c r="J230" s="31">
        <f t="shared" si="29"/>
        <v>6.7197708955485044E-5</v>
      </c>
      <c r="K230" s="9" t="s">
        <v>7</v>
      </c>
      <c r="L230" s="9" t="s">
        <v>7</v>
      </c>
      <c r="O230" s="21">
        <f t="shared" si="28"/>
        <v>117492.68550934862</v>
      </c>
    </row>
    <row r="231" spans="1:15" x14ac:dyDescent="0.25">
      <c r="A231" s="1">
        <v>37257</v>
      </c>
      <c r="B231">
        <v>10.34</v>
      </c>
      <c r="C231">
        <v>10.49</v>
      </c>
      <c r="D231">
        <v>10.34</v>
      </c>
      <c r="E231">
        <v>10.44</v>
      </c>
      <c r="F231">
        <v>4.9749359999999996</v>
      </c>
      <c r="G231">
        <v>0</v>
      </c>
      <c r="H231" s="9">
        <f t="shared" si="25"/>
        <v>1.0770174114767179E-2</v>
      </c>
      <c r="I231" s="9">
        <f t="shared" si="26"/>
        <v>6.8722191383431802E-2</v>
      </c>
      <c r="J231" s="31">
        <f t="shared" si="29"/>
        <v>6.4564009461368877E-5</v>
      </c>
      <c r="K231" s="9" t="s">
        <v>7</v>
      </c>
      <c r="L231" s="9" t="s">
        <v>7</v>
      </c>
      <c r="O231" s="21">
        <f t="shared" si="28"/>
        <v>116129.32140854659</v>
      </c>
    </row>
    <row r="232" spans="1:15" x14ac:dyDescent="0.25">
      <c r="A232" s="1">
        <v>37226</v>
      </c>
      <c r="B232">
        <v>10.47</v>
      </c>
      <c r="C232">
        <v>10.5</v>
      </c>
      <c r="D232">
        <v>10.29</v>
      </c>
      <c r="E232">
        <v>10.38</v>
      </c>
      <c r="F232">
        <v>4.921926</v>
      </c>
      <c r="G232">
        <v>0</v>
      </c>
      <c r="H232" s="9">
        <f t="shared" si="25"/>
        <v>-3.5370714279495193E-3</v>
      </c>
      <c r="I232" s="9">
        <f t="shared" si="26"/>
        <v>6.3207582628802009E-2</v>
      </c>
      <c r="J232" s="31">
        <f t="shared" si="29"/>
        <v>7.204804655583182E-5</v>
      </c>
      <c r="K232" s="9" t="s">
        <v>7</v>
      </c>
      <c r="L232" s="9" t="s">
        <v>7</v>
      </c>
      <c r="O232" s="21">
        <f t="shared" si="28"/>
        <v>114891.91547450703</v>
      </c>
    </row>
    <row r="233" spans="1:15" x14ac:dyDescent="0.25">
      <c r="A233" s="1">
        <v>37196</v>
      </c>
      <c r="B233">
        <v>10.63</v>
      </c>
      <c r="C233">
        <v>10.63</v>
      </c>
      <c r="D233">
        <v>10.4</v>
      </c>
      <c r="E233">
        <v>10.47</v>
      </c>
      <c r="F233">
        <v>4.9393969999999996</v>
      </c>
      <c r="G233">
        <v>0</v>
      </c>
      <c r="H233" s="9">
        <f t="shared" si="25"/>
        <v>-1.0102198382501924E-2</v>
      </c>
      <c r="I233" s="9">
        <f t="shared" si="26"/>
        <v>8.4485355464804776E-2</v>
      </c>
      <c r="J233" s="31">
        <f t="shared" si="29"/>
        <v>6.51705060402635E-5</v>
      </c>
      <c r="K233" s="9" t="s">
        <v>7</v>
      </c>
      <c r="L233" s="9" t="s">
        <v>7</v>
      </c>
      <c r="O233" s="21">
        <f t="shared" si="28"/>
        <v>115299.73888657277</v>
      </c>
    </row>
    <row r="234" spans="1:15" x14ac:dyDescent="0.25">
      <c r="A234" s="1">
        <v>37165</v>
      </c>
      <c r="B234">
        <v>10.54</v>
      </c>
      <c r="C234">
        <v>10.63</v>
      </c>
      <c r="D234">
        <v>10.51</v>
      </c>
      <c r="E234">
        <v>10.63</v>
      </c>
      <c r="F234">
        <v>4.9898049999999996</v>
      </c>
      <c r="G234">
        <v>0</v>
      </c>
      <c r="H234" s="9">
        <f t="shared" si="25"/>
        <v>1.3732858560048952E-2</v>
      </c>
      <c r="I234" s="9">
        <f t="shared" si="26"/>
        <v>0.11042779177797335</v>
      </c>
      <c r="J234" s="31">
        <f t="shared" si="29"/>
        <v>3.5980875411923552E-5</v>
      </c>
      <c r="K234" s="9" t="s">
        <v>7</v>
      </c>
      <c r="L234" s="9" t="s">
        <v>7</v>
      </c>
      <c r="O234" s="21">
        <f t="shared" si="28"/>
        <v>116476.40665346706</v>
      </c>
    </row>
    <row r="235" spans="1:15" x14ac:dyDescent="0.25">
      <c r="A235" s="1">
        <v>37135</v>
      </c>
      <c r="B235">
        <v>10.41</v>
      </c>
      <c r="C235">
        <v>10.54</v>
      </c>
      <c r="D235">
        <v>10.41</v>
      </c>
      <c r="E235">
        <v>10.54</v>
      </c>
      <c r="F235">
        <v>4.9222089999999996</v>
      </c>
      <c r="G235">
        <v>0</v>
      </c>
      <c r="H235" s="9">
        <f t="shared" si="25"/>
        <v>1.3846386755056814E-2</v>
      </c>
      <c r="I235" s="9">
        <f t="shared" si="26"/>
        <v>0.11257079284368422</v>
      </c>
      <c r="J235" s="31">
        <f t="shared" si="29"/>
        <v>3.6035416525484002E-5</v>
      </c>
      <c r="K235" s="9" t="s">
        <v>7</v>
      </c>
      <c r="L235" s="9" t="s">
        <v>7</v>
      </c>
      <c r="O235" s="21">
        <f t="shared" si="28"/>
        <v>114898.52150882759</v>
      </c>
    </row>
    <row r="236" spans="1:15" x14ac:dyDescent="0.25">
      <c r="A236" s="1">
        <v>37104</v>
      </c>
      <c r="B236">
        <v>10.42</v>
      </c>
      <c r="C236">
        <v>10.46</v>
      </c>
      <c r="D236">
        <v>10.38</v>
      </c>
      <c r="E236">
        <v>10.45</v>
      </c>
      <c r="F236">
        <v>4.8549850000000001</v>
      </c>
      <c r="G236">
        <v>0</v>
      </c>
      <c r="H236" s="9">
        <f t="shared" si="25"/>
        <v>7.2399093128590088E-3</v>
      </c>
      <c r="I236" s="9">
        <f t="shared" si="26"/>
        <v>0.10364145976640456</v>
      </c>
      <c r="J236" s="31">
        <f t="shared" si="29"/>
        <v>3.4348281917474192E-5</v>
      </c>
      <c r="K236" s="9" t="s">
        <v>7</v>
      </c>
      <c r="L236" s="9" t="s">
        <v>7</v>
      </c>
      <c r="O236" s="21">
        <f t="shared" si="28"/>
        <v>113329.31991460244</v>
      </c>
    </row>
    <row r="237" spans="1:15" x14ac:dyDescent="0.25">
      <c r="A237" s="1">
        <v>37073</v>
      </c>
      <c r="B237">
        <v>10.31</v>
      </c>
      <c r="C237">
        <v>10.43</v>
      </c>
      <c r="D237">
        <v>10.3</v>
      </c>
      <c r="E237">
        <v>10.43</v>
      </c>
      <c r="F237">
        <v>4.8200880000000002</v>
      </c>
      <c r="G237">
        <v>0</v>
      </c>
      <c r="H237" s="9">
        <f t="shared" si="25"/>
        <v>1.9045011580326007E-2</v>
      </c>
      <c r="I237" s="9">
        <f t="shared" si="26"/>
        <v>0.10750074502190951</v>
      </c>
      <c r="J237" s="31">
        <f t="shared" si="29"/>
        <v>3.7600268600548771E-5</v>
      </c>
      <c r="K237" s="9" t="s">
        <v>7</v>
      </c>
      <c r="L237" s="9" t="s">
        <v>7</v>
      </c>
      <c r="O237" s="21">
        <f t="shared" si="28"/>
        <v>112514.72351995655</v>
      </c>
    </row>
    <row r="238" spans="1:15" x14ac:dyDescent="0.25">
      <c r="A238" s="1">
        <v>37043</v>
      </c>
      <c r="B238">
        <v>10.33</v>
      </c>
      <c r="C238">
        <v>10.37</v>
      </c>
      <c r="D238">
        <v>10.29</v>
      </c>
      <c r="E238">
        <v>10.29</v>
      </c>
      <c r="F238">
        <v>4.7300050000000002</v>
      </c>
      <c r="G238">
        <v>0</v>
      </c>
      <c r="H238" s="9">
        <f t="shared" si="25"/>
        <v>2.4629195080349288E-3</v>
      </c>
      <c r="I238" s="9">
        <f t="shared" si="26"/>
        <v>0.10411927089922843</v>
      </c>
      <c r="J238" s="31" t="s">
        <v>7</v>
      </c>
      <c r="K238" s="9"/>
      <c r="L238" s="9" t="s">
        <v>7</v>
      </c>
      <c r="O238" s="21">
        <f t="shared" si="28"/>
        <v>110411.92708992286</v>
      </c>
    </row>
    <row r="239" spans="1:15" x14ac:dyDescent="0.25">
      <c r="A239" s="1">
        <v>37012</v>
      </c>
      <c r="B239">
        <v>10.32</v>
      </c>
      <c r="C239">
        <v>10.38</v>
      </c>
      <c r="D239">
        <v>10.26</v>
      </c>
      <c r="E239">
        <v>10.32</v>
      </c>
      <c r="F239">
        <v>4.7183840000000004</v>
      </c>
      <c r="G239">
        <v>0</v>
      </c>
      <c r="H239" s="9">
        <f t="shared" si="25"/>
        <v>7.4194525020530484E-3</v>
      </c>
      <c r="I239" s="9"/>
      <c r="J239" s="31" t="s">
        <v>7</v>
      </c>
      <c r="K239" s="9"/>
      <c r="L239" s="9" t="s">
        <v>7</v>
      </c>
      <c r="O239" s="21">
        <f t="shared" si="28"/>
        <v>110140.65951098542</v>
      </c>
    </row>
    <row r="240" spans="1:15" x14ac:dyDescent="0.25">
      <c r="A240" s="1">
        <v>36982</v>
      </c>
      <c r="B240">
        <v>10.34</v>
      </c>
      <c r="C240">
        <v>10.37</v>
      </c>
      <c r="D240">
        <v>10.28</v>
      </c>
      <c r="E240">
        <v>10.3</v>
      </c>
      <c r="F240">
        <v>4.6836339999999996</v>
      </c>
      <c r="G240">
        <v>0</v>
      </c>
      <c r="H240" s="9">
        <f t="shared" si="25"/>
        <v>5.9262614135001054E-4</v>
      </c>
      <c r="I240" s="9"/>
      <c r="J240" s="31" t="s">
        <v>7</v>
      </c>
      <c r="K240" s="9"/>
      <c r="L240" s="9" t="s">
        <v>7</v>
      </c>
      <c r="O240" s="21">
        <f t="shared" si="28"/>
        <v>109329.49451932582</v>
      </c>
    </row>
    <row r="241" spans="1:15" x14ac:dyDescent="0.25">
      <c r="A241" s="1">
        <v>36951</v>
      </c>
      <c r="B241">
        <v>10.34</v>
      </c>
      <c r="C241">
        <v>10.4</v>
      </c>
      <c r="D241">
        <v>10.31</v>
      </c>
      <c r="E241">
        <v>10.35</v>
      </c>
      <c r="F241">
        <v>4.68086</v>
      </c>
      <c r="G241">
        <v>0</v>
      </c>
      <c r="H241" s="9">
        <f t="shared" si="25"/>
        <v>5.5484043933532014E-3</v>
      </c>
      <c r="I241" s="9"/>
      <c r="J241" s="31" t="s">
        <v>7</v>
      </c>
      <c r="K241" s="9"/>
      <c r="L241" s="9" t="s">
        <v>7</v>
      </c>
      <c r="O241" s="21">
        <f t="shared" si="28"/>
        <v>109264.7413772578</v>
      </c>
    </row>
    <row r="242" spans="1:15" x14ac:dyDescent="0.25">
      <c r="A242" s="1">
        <v>36923</v>
      </c>
      <c r="B242">
        <v>10.37</v>
      </c>
      <c r="C242">
        <v>10.37</v>
      </c>
      <c r="D242">
        <v>10.27</v>
      </c>
      <c r="E242">
        <v>10.35</v>
      </c>
      <c r="F242">
        <v>4.6550320000000003</v>
      </c>
      <c r="G242">
        <v>0</v>
      </c>
      <c r="H242" s="9">
        <f t="shared" si="25"/>
        <v>5.5545978910933932E-3</v>
      </c>
      <c r="I242" s="9"/>
      <c r="J242" s="31" t="s">
        <v>7</v>
      </c>
      <c r="K242" s="9"/>
      <c r="L242" s="9" t="s">
        <v>7</v>
      </c>
      <c r="O242" s="21">
        <f t="shared" si="28"/>
        <v>108661.84153827697</v>
      </c>
    </row>
    <row r="243" spans="1:15" x14ac:dyDescent="0.25">
      <c r="A243" s="1">
        <v>36892</v>
      </c>
      <c r="B243">
        <v>10.31</v>
      </c>
      <c r="C243">
        <v>10.36</v>
      </c>
      <c r="D243">
        <v>10.27</v>
      </c>
      <c r="E243">
        <v>10.35</v>
      </c>
      <c r="F243">
        <v>4.6293179999999996</v>
      </c>
      <c r="G243">
        <v>0</v>
      </c>
      <c r="H243" s="9">
        <f t="shared" si="25"/>
        <v>1.6404953234092971E-2</v>
      </c>
      <c r="I243" s="9"/>
      <c r="J243" s="31" t="s">
        <v>7</v>
      </c>
      <c r="K243" s="9"/>
      <c r="L243" s="9" t="s">
        <v>7</v>
      </c>
      <c r="O243" s="21">
        <f t="shared" si="28"/>
        <v>108061.60278732632</v>
      </c>
    </row>
    <row r="244" spans="1:15" x14ac:dyDescent="0.25">
      <c r="A244" s="1">
        <v>36861</v>
      </c>
      <c r="B244">
        <v>10.130000000000001</v>
      </c>
      <c r="C244">
        <v>10.27</v>
      </c>
      <c r="D244">
        <v>10.130000000000001</v>
      </c>
      <c r="E244">
        <v>10.24</v>
      </c>
      <c r="F244">
        <v>4.5545999999999998</v>
      </c>
      <c r="G244">
        <v>0</v>
      </c>
      <c r="H244" s="9">
        <f t="shared" si="25"/>
        <v>1.3577568749070864E-2</v>
      </c>
      <c r="I244" s="9"/>
      <c r="J244" s="31" t="s">
        <v>7</v>
      </c>
      <c r="K244" s="9"/>
      <c r="L244" s="9" t="s">
        <v>7</v>
      </c>
      <c r="O244" s="21">
        <f t="shared" si="28"/>
        <v>106317.46966943219</v>
      </c>
    </row>
    <row r="245" spans="1:15" x14ac:dyDescent="0.25">
      <c r="A245" s="1">
        <v>36831</v>
      </c>
      <c r="B245">
        <v>10.09</v>
      </c>
      <c r="C245">
        <v>10.16</v>
      </c>
      <c r="D245">
        <v>10.050000000000001</v>
      </c>
      <c r="E245">
        <v>10.16</v>
      </c>
      <c r="F245">
        <v>4.4935879999999999</v>
      </c>
      <c r="G245">
        <v>0</v>
      </c>
      <c r="H245" s="9">
        <f t="shared" si="25"/>
        <v>1.5689249252290101E-2</v>
      </c>
      <c r="I245" s="9"/>
      <c r="J245" s="31" t="s">
        <v>7</v>
      </c>
      <c r="K245" s="9"/>
      <c r="L245" s="9" t="s">
        <v>7</v>
      </c>
      <c r="O245" s="21">
        <f t="shared" si="28"/>
        <v>104893.27402997507</v>
      </c>
    </row>
    <row r="246" spans="1:15" x14ac:dyDescent="0.25">
      <c r="A246" s="1">
        <v>36800</v>
      </c>
      <c r="B246">
        <v>10.050000000000001</v>
      </c>
      <c r="C246">
        <v>10.130000000000001</v>
      </c>
      <c r="D246">
        <v>10.02</v>
      </c>
      <c r="E246">
        <v>10.06</v>
      </c>
      <c r="F246">
        <v>4.4241760000000001</v>
      </c>
      <c r="G246">
        <v>0</v>
      </c>
      <c r="H246" s="9">
        <f t="shared" si="25"/>
        <v>5.7094015539682777E-3</v>
      </c>
      <c r="I246" s="9"/>
      <c r="J246" s="31" t="s">
        <v>7</v>
      </c>
      <c r="K246" s="9"/>
      <c r="L246" s="9" t="s">
        <v>7</v>
      </c>
      <c r="O246" s="21">
        <f t="shared" si="28"/>
        <v>103272.99821987218</v>
      </c>
    </row>
    <row r="247" spans="1:15" x14ac:dyDescent="0.25">
      <c r="A247" s="1">
        <v>36770</v>
      </c>
      <c r="B247">
        <v>10.039999999999999</v>
      </c>
      <c r="C247">
        <v>10.06</v>
      </c>
      <c r="D247">
        <v>9.99</v>
      </c>
      <c r="E247">
        <v>10.06</v>
      </c>
      <c r="F247">
        <v>4.3990600000000004</v>
      </c>
      <c r="G247">
        <v>0</v>
      </c>
      <c r="H247" s="9">
        <f t="shared" si="25"/>
        <v>1.0762091355195496E-2</v>
      </c>
      <c r="I247" s="9"/>
      <c r="J247" s="31" t="s">
        <v>7</v>
      </c>
      <c r="K247" s="9"/>
      <c r="L247" s="9" t="s">
        <v>7</v>
      </c>
      <c r="O247" s="21">
        <f t="shared" si="28"/>
        <v>102686.71850964133</v>
      </c>
    </row>
    <row r="248" spans="1:15" x14ac:dyDescent="0.25">
      <c r="A248" s="1">
        <v>36739</v>
      </c>
      <c r="B248">
        <v>9.93</v>
      </c>
      <c r="C248">
        <v>10.029999999999999</v>
      </c>
      <c r="D248">
        <v>9.93</v>
      </c>
      <c r="E248">
        <v>10.01</v>
      </c>
      <c r="F248">
        <v>4.3522210000000001</v>
      </c>
      <c r="G248">
        <v>0</v>
      </c>
      <c r="H248" s="9">
        <f t="shared" si="25"/>
        <v>1.5933614723940198E-2</v>
      </c>
      <c r="I248" s="9"/>
      <c r="J248" s="31" t="s">
        <v>7</v>
      </c>
      <c r="K248" s="9"/>
      <c r="L248" s="9" t="s">
        <v>7</v>
      </c>
      <c r="O248" s="21">
        <f>$O$4+$O$4*H248</f>
        <v>101593.36147239403</v>
      </c>
    </row>
    <row r="249" spans="1:15" x14ac:dyDescent="0.25">
      <c r="A249" s="1">
        <v>36708</v>
      </c>
      <c r="B249">
        <v>9.93</v>
      </c>
      <c r="C249">
        <v>9.9700000000000006</v>
      </c>
      <c r="D249">
        <v>9.8699999999999992</v>
      </c>
      <c r="E249">
        <v>9.91</v>
      </c>
      <c r="F249">
        <v>4.2839619999999998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1ACE-3248-4316-88E8-A159728FD991}">
  <sheetPr>
    <pageSetUpPr fitToPage="1"/>
  </sheetPr>
  <dimension ref="B1:L37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9.140625" style="2"/>
    <col min="2" max="2" width="54.7109375" style="2" bestFit="1" customWidth="1"/>
    <col min="3" max="3" width="12.5703125" style="5" customWidth="1"/>
    <col min="4" max="4" width="2" style="2" customWidth="1"/>
    <col min="5" max="10" width="12.5703125" style="5" customWidth="1"/>
    <col min="11" max="11" width="11.5703125" style="5" hidden="1" customWidth="1"/>
    <col min="12" max="12" width="27.5703125" style="5" bestFit="1" customWidth="1"/>
    <col min="13" max="16384" width="9.140625" style="2"/>
  </cols>
  <sheetData>
    <row r="1" spans="2:12" ht="15.75" thickBot="1" x14ac:dyDescent="0.3"/>
    <row r="2" spans="2:12" ht="6" customHeight="1" thickBot="1" x14ac:dyDescent="0.3">
      <c r="B2" s="153"/>
      <c r="C2" s="136"/>
      <c r="D2" s="137"/>
      <c r="E2" s="138"/>
      <c r="F2" s="138"/>
      <c r="G2" s="138"/>
      <c r="H2" s="138"/>
      <c r="I2" s="138"/>
      <c r="J2" s="139"/>
    </row>
    <row r="3" spans="2:12" ht="21.75" customHeight="1" thickTop="1" x14ac:dyDescent="0.25">
      <c r="B3" s="154" t="s">
        <v>7</v>
      </c>
      <c r="C3" s="157" t="str">
        <f>'SUMMARY SAFE - ALL'!B1</f>
        <v>VTSAX</v>
      </c>
      <c r="D3" s="124" t="s">
        <v>7</v>
      </c>
      <c r="E3" s="160" t="str">
        <f>'SUMMARY SAFE - ALL'!D1</f>
        <v>VWITX</v>
      </c>
      <c r="F3" s="160" t="str">
        <f>'SUMMARY SAFE - ALL'!E1</f>
        <v>VBMFX</v>
      </c>
      <c r="G3" s="160" t="str">
        <f>'SUMMARY SAFE - ALL'!F1</f>
        <v>VWAHX</v>
      </c>
      <c r="H3" s="160" t="str">
        <f>'SUMMARY SAFE - ALL'!G1</f>
        <v>TGMNX</v>
      </c>
      <c r="I3" s="157" t="str">
        <f>'SUMMARY SAFE - ALL'!H1</f>
        <v>TPINX</v>
      </c>
      <c r="J3" s="163" t="str">
        <f>'SUMMARY SAFE - ALL'!I1</f>
        <v>VWINX</v>
      </c>
      <c r="K3" s="5" t="str">
        <f>'SUMMARY SAFE - ALL'!J1</f>
        <v>VFIIX</v>
      </c>
      <c r="L3" s="5" t="s">
        <v>7</v>
      </c>
    </row>
    <row r="4" spans="2:12" ht="21.75" customHeight="1" x14ac:dyDescent="0.25">
      <c r="B4" s="154" t="s">
        <v>7</v>
      </c>
      <c r="C4" s="158" t="str">
        <f>'SUMMARY SAFE - ALL'!B2</f>
        <v>VTSMX</v>
      </c>
      <c r="D4" s="125" t="s">
        <v>7</v>
      </c>
      <c r="E4" s="161" t="str">
        <f>'SUMMARY SAFE - ALL'!D2</f>
        <v>VWIUX</v>
      </c>
      <c r="F4" s="161" t="str">
        <f>'SUMMARY SAFE - ALL'!E2</f>
        <v>VBTLX</v>
      </c>
      <c r="G4" s="161" t="str">
        <f>'SUMMARY SAFE - ALL'!F2</f>
        <v>VWALX</v>
      </c>
      <c r="H4" s="161" t="s">
        <v>7</v>
      </c>
      <c r="I4" s="158" t="s">
        <v>7</v>
      </c>
      <c r="J4" s="164" t="str">
        <f>'SUMMARY SAFE - ALL'!I2</f>
        <v>VWIAX</v>
      </c>
      <c r="K4" s="5" t="str">
        <f>'SUMMARY SAFE - ALL'!J2</f>
        <v>VFIJX</v>
      </c>
    </row>
    <row r="5" spans="2:12" ht="66" customHeight="1" x14ac:dyDescent="0.25">
      <c r="B5" s="154"/>
      <c r="C5" s="159" t="str">
        <f>'SUMMARY SAFE - ALL'!B3</f>
        <v>Vangaurd Total Market</v>
      </c>
      <c r="D5" s="108"/>
      <c r="E5" s="134" t="str">
        <f>'SUMMARY SAFE - ALL'!D3</f>
        <v>Vanguard Intermediate-Term Tax-Exempt</v>
      </c>
      <c r="F5" s="162" t="str">
        <f>'SUMMARY SAFE - ALL'!E3</f>
        <v xml:space="preserve"> Vanguard Total Bond Market Index</v>
      </c>
      <c r="G5" s="133" t="str">
        <f>'SUMMARY SAFE - ALL'!F3</f>
        <v>Vanguard High-Yield Tax-Exempt</v>
      </c>
      <c r="H5" s="162" t="str">
        <f>'SUMMARY SAFE - ALL'!G3</f>
        <v>TCW Total Return</v>
      </c>
      <c r="I5" s="159" t="str">
        <f>'SUMMARY SAFE - ALL'!H3</f>
        <v>Templeton Global Bond</v>
      </c>
      <c r="J5" s="141" t="str">
        <f>'SUMMARY SAFE - ALL'!I3</f>
        <v>Vanguard Wellesley Income</v>
      </c>
    </row>
    <row r="6" spans="2:12" ht="6" customHeight="1" x14ac:dyDescent="0.25">
      <c r="B6" s="154" t="s">
        <v>7</v>
      </c>
      <c r="C6" s="116" t="s">
        <v>7</v>
      </c>
      <c r="D6" s="126" t="s">
        <v>7</v>
      </c>
      <c r="E6" s="109" t="s">
        <v>7</v>
      </c>
      <c r="F6" s="109" t="s">
        <v>7</v>
      </c>
      <c r="G6" s="109" t="s">
        <v>7</v>
      </c>
      <c r="H6" s="109" t="s">
        <v>7</v>
      </c>
      <c r="I6" s="116" t="s">
        <v>7</v>
      </c>
      <c r="J6" s="142" t="s">
        <v>7</v>
      </c>
      <c r="K6" s="5" t="s">
        <v>7</v>
      </c>
    </row>
    <row r="7" spans="2:12" ht="20.100000000000001" customHeight="1" x14ac:dyDescent="0.25">
      <c r="B7" s="156" t="str">
        <f>'SUMMARY SAFE - ALL'!A4</f>
        <v>1M drop</v>
      </c>
      <c r="C7" s="120">
        <f>'SUMMARY SAFE - ALL'!B4</f>
        <v>-0.17243653753105587</v>
      </c>
      <c r="D7" s="127" t="s">
        <v>7</v>
      </c>
      <c r="E7" s="165">
        <f>'SUMMARY SAFE - ALL'!D4</f>
        <v>-4.0671421070251811E-2</v>
      </c>
      <c r="F7" s="111">
        <f>'SUMMARY SAFE - ALL'!E4</f>
        <v>-3.2834986096825981E-2</v>
      </c>
      <c r="G7" s="165">
        <f>'SUMMARY SAFE - ALL'!F4</f>
        <v>-6.2086082667319631E-2</v>
      </c>
      <c r="H7" s="111">
        <f>'SUMMARY SAFE - ALL'!G4</f>
        <v>-3.1662787951667069E-2</v>
      </c>
      <c r="I7" s="166">
        <f>'SUMMARY SAFE - ALL'!H4</f>
        <v>-7.972657940750387E-2</v>
      </c>
      <c r="J7" s="167">
        <f>'SUMMARY SAFE - ALL'!I4</f>
        <v>-7.0396408056961582E-2</v>
      </c>
      <c r="K7" s="101">
        <f>'SUMMARY SAFE - ALL'!J4</f>
        <v>-3.0770555144766697E-2</v>
      </c>
    </row>
    <row r="8" spans="2:12" ht="20.100000000000001" customHeight="1" x14ac:dyDescent="0.25">
      <c r="B8" s="156" t="str">
        <f>'SUMMARY SAFE - ALL'!A5</f>
        <v>1 year drop</v>
      </c>
      <c r="C8" s="120">
        <f>'SUMMARY SAFE - ALL'!B5</f>
        <v>-0.4258831576522718</v>
      </c>
      <c r="D8" s="126" t="s">
        <v>7</v>
      </c>
      <c r="E8" s="165">
        <f>'SUMMARY SAFE - ALL'!D5</f>
        <v>-3.5051102510401298E-2</v>
      </c>
      <c r="F8" s="165">
        <f>'SUMMARY SAFE - ALL'!E5</f>
        <v>-2.8730531532588175E-2</v>
      </c>
      <c r="G8" s="165">
        <f>'SUMMARY SAFE - ALL'!F5</f>
        <v>-0.11615423648833875</v>
      </c>
      <c r="H8" s="165">
        <f>'SUMMARY SAFE - ALL'!G5</f>
        <v>-2.1711120544745201E-2</v>
      </c>
      <c r="I8" s="166">
        <f>'SUMMARY SAFE - ALL'!H5</f>
        <v>-8.5048482241740539E-2</v>
      </c>
      <c r="J8" s="144">
        <f>'SUMMARY SAFE - ALL'!I5</f>
        <v>-0.16401790543584135</v>
      </c>
      <c r="K8" s="100">
        <f>'SUMMARY SAFE - ALL'!J5</f>
        <v>-3.6478860518035554E-2</v>
      </c>
    </row>
    <row r="9" spans="2:12" ht="20.100000000000001" customHeight="1" x14ac:dyDescent="0.25">
      <c r="B9" s="156" t="str">
        <f>'SUMMARY SAFE - ALL'!A6</f>
        <v>2 year drop</v>
      </c>
      <c r="C9" s="117">
        <f>'SUMMARY SAFE - ALL'!B6</f>
        <v>-0.45940095249634749</v>
      </c>
      <c r="D9" s="126" t="s">
        <v>7</v>
      </c>
      <c r="E9" s="165">
        <f>'SUMMARY SAFE - ALL'!D6</f>
        <v>3.9725269549857308E-3</v>
      </c>
      <c r="F9" s="165">
        <f>'SUMMARY SAFE - ALL'!E6</f>
        <v>-1.8021982524487605E-2</v>
      </c>
      <c r="G9" s="165">
        <f>'SUMMARY SAFE - ALL'!F6</f>
        <v>-8.9535340606397062E-2</v>
      </c>
      <c r="H9" s="110">
        <f>'SUMMARY SAFE - ALL'!G6</f>
        <v>-1.4356111471937974E-2</v>
      </c>
      <c r="I9" s="166">
        <f>'SUMMARY SAFE - ALL'!H6</f>
        <v>-7.9630430546606651E-2</v>
      </c>
      <c r="J9" s="143">
        <f>'SUMMARY SAFE - ALL'!I6</f>
        <v>-0.15313737832211363</v>
      </c>
      <c r="K9" s="100">
        <f>'SUMMARY SAFE - ALL'!J6</f>
        <v>-7.8606886579145191E-3</v>
      </c>
    </row>
    <row r="10" spans="2:12" ht="20.100000000000001" customHeight="1" x14ac:dyDescent="0.25">
      <c r="B10" s="156" t="str">
        <f>'SUMMARY SAFE - ALL'!A7</f>
        <v>2000 drop 
(24M)</v>
      </c>
      <c r="C10" s="120">
        <f>'SUMMARY SAFE - ALL'!B7</f>
        <v>-0.41448616379119696</v>
      </c>
      <c r="D10" s="126" t="s">
        <v>7</v>
      </c>
      <c r="E10" s="165">
        <f>'SUMMARY SAFE - ALL'!D7</f>
        <v>0.17362806839183792</v>
      </c>
      <c r="F10" s="165">
        <f>'SUMMARY SAFE - ALL'!E7</f>
        <v>0.20545983691974304</v>
      </c>
      <c r="G10" s="165">
        <f>'SUMMARY SAFE - ALL'!F7</f>
        <v>0.17786492679582869</v>
      </c>
      <c r="H10" s="111">
        <f>'SUMMARY SAFE - ALL'!G7</f>
        <v>0.26112515189485497</v>
      </c>
      <c r="I10" s="166">
        <f>'SUMMARY SAFE - ALL'!H7</f>
        <v>0.21521829963629879</v>
      </c>
      <c r="J10" s="167">
        <f>'SUMMARY SAFE - ALL'!I7</f>
        <v>0.13416138572032113</v>
      </c>
      <c r="K10" s="101">
        <f>'SUMMARY SAFE - ALL'!J7</f>
        <v>0.21157792801189337</v>
      </c>
    </row>
    <row r="11" spans="2:12" ht="19.5" customHeight="1" x14ac:dyDescent="0.25">
      <c r="B11" s="156" t="str">
        <f>'SUMMARY SAFE - ALL'!A8</f>
        <v>2008 drop 
(13M)</v>
      </c>
      <c r="C11" s="120">
        <f>'SUMMARY SAFE - ALL'!B8</f>
        <v>-0.44922124653601203</v>
      </c>
      <c r="D11" s="126" t="s">
        <v>7</v>
      </c>
      <c r="E11" s="111">
        <f>'SUMMARY SAFE - ALL'!D8</f>
        <v>1.5354989126920531E-2</v>
      </c>
      <c r="F11" s="165">
        <f>'SUMMARY SAFE - ALL'!E8</f>
        <v>2.1222076788020575E-2</v>
      </c>
      <c r="G11" s="165">
        <f>'SUMMARY SAFE - ALL'!F8</f>
        <v>-6.5380811602573918E-2</v>
      </c>
      <c r="H11" s="165">
        <f>'SUMMARY SAFE - ALL'!G8</f>
        <v>-6.4779236595903658E-3</v>
      </c>
      <c r="I11" s="118">
        <f>'SUMMARY SAFE - ALL'!H8</f>
        <v>2.0670013425601497E-3</v>
      </c>
      <c r="J11" s="167">
        <f>'SUMMARY SAFE - ALL'!I8</f>
        <v>-0.17582083057490036</v>
      </c>
      <c r="K11" s="100">
        <f>'SUMMARY SAFE - ALL'!J8</f>
        <v>6.2389144693010441E-2</v>
      </c>
    </row>
    <row r="12" spans="2:12" ht="6" customHeight="1" x14ac:dyDescent="0.25">
      <c r="B12" s="154" t="s">
        <v>7</v>
      </c>
      <c r="C12" s="119" t="s">
        <v>7</v>
      </c>
      <c r="D12" s="126" t="s">
        <v>7</v>
      </c>
      <c r="E12" s="112" t="s">
        <v>7</v>
      </c>
      <c r="F12" s="112" t="s">
        <v>7</v>
      </c>
      <c r="G12" s="112" t="s">
        <v>7</v>
      </c>
      <c r="H12" s="112" t="s">
        <v>7</v>
      </c>
      <c r="I12" s="119" t="s">
        <v>7</v>
      </c>
      <c r="J12" s="145" t="s">
        <v>7</v>
      </c>
      <c r="K12" s="100" t="s">
        <v>7</v>
      </c>
    </row>
    <row r="13" spans="2:12" ht="20.100000000000001" customHeight="1" x14ac:dyDescent="0.25">
      <c r="B13" s="156" t="str">
        <f>'SUMMARY SAFE - ALL'!A10</f>
        <v>1 YR AVG over 20 yrs</v>
      </c>
      <c r="C13" s="118">
        <f>'SUMMARY SAFE - ALL'!B10</f>
        <v>7.5156478950381633E-2</v>
      </c>
      <c r="D13" s="126" t="s">
        <v>7</v>
      </c>
      <c r="E13" s="165">
        <f>'SUMMARY SAFE - ALL'!D10</f>
        <v>3.8630322381754185E-2</v>
      </c>
      <c r="F13" s="165">
        <f>'SUMMARY SAFE - ALL'!E10</f>
        <v>4.3030105566358612E-2</v>
      </c>
      <c r="G13" s="165">
        <f>'SUMMARY SAFE - ALL'!F10</f>
        <v>4.7481688633802546E-2</v>
      </c>
      <c r="H13" s="165">
        <f>'SUMMARY SAFE - ALL'!G10</f>
        <v>5.4198845722211737E-2</v>
      </c>
      <c r="I13" s="118">
        <f>'SUMMARY SAFE - ALL'!H10</f>
        <v>8.1165088154887044E-2</v>
      </c>
      <c r="J13" s="146">
        <f>'SUMMARY SAFE - ALL'!I10</f>
        <v>6.62395019862759E-2</v>
      </c>
      <c r="K13" s="100">
        <f>'SUMMARY SAFE - ALL'!J10</f>
        <v>4.1860338020956851E-2</v>
      </c>
    </row>
    <row r="14" spans="2:12" ht="20.100000000000001" customHeight="1" x14ac:dyDescent="0.25">
      <c r="B14" s="156" t="str">
        <f>'SUMMARY SAFE - ALL'!A11</f>
        <v>$100K becomes
 (20 years)</v>
      </c>
      <c r="C14" s="105">
        <f>'SUMMARY SAFE - ALL'!B11</f>
        <v>336778.87593545765</v>
      </c>
      <c r="D14" s="126" t="s">
        <v>7</v>
      </c>
      <c r="E14" s="168">
        <f>'SUMMARY SAFE - ALL'!D11</f>
        <v>230689.87529352773</v>
      </c>
      <c r="F14" s="168">
        <f>'SUMMARY SAFE - ALL'!E11</f>
        <v>260985.65153179606</v>
      </c>
      <c r="G14" s="168">
        <f>'SUMMARY SAFE - ALL'!F11</f>
        <v>270884.49270603672</v>
      </c>
      <c r="H14" s="113">
        <f>'SUMMARY SAFE - ALL'!G11</f>
        <v>328910.82363976416</v>
      </c>
      <c r="I14" s="105">
        <f>'SUMMARY SAFE - ALL'!H11</f>
        <v>470893.45760156255</v>
      </c>
      <c r="J14" s="147">
        <f>'SUMMARY SAFE - ALL'!I11</f>
        <v>404234.04058847419</v>
      </c>
      <c r="K14" s="36">
        <f>'SUMMARY SAFE - ALL'!J11</f>
        <v>251729.24036207623</v>
      </c>
    </row>
    <row r="15" spans="2:12" ht="20.100000000000001" customHeight="1" x14ac:dyDescent="0.25">
      <c r="B15" s="156" t="str">
        <f>'SUMMARY SAFE - ALL'!A12</f>
        <v>GAIN</v>
      </c>
      <c r="C15" s="117">
        <f>'SUMMARY SAFE - ALL'!B12</f>
        <v>2.3677887593545766</v>
      </c>
      <c r="D15" s="126" t="s">
        <v>7</v>
      </c>
      <c r="E15" s="165">
        <f>'SUMMARY SAFE - ALL'!D12</f>
        <v>1.3068987529352774</v>
      </c>
      <c r="F15" s="165">
        <f>'SUMMARY SAFE - ALL'!E12</f>
        <v>1.6098565153179605</v>
      </c>
      <c r="G15" s="165">
        <f>'SUMMARY SAFE - ALL'!F12</f>
        <v>1.7088449270603672</v>
      </c>
      <c r="H15" s="110">
        <f>'SUMMARY SAFE - ALL'!G12</f>
        <v>2.2891082363976416</v>
      </c>
      <c r="I15" s="117">
        <f>'SUMMARY SAFE - ALL'!H12</f>
        <v>3.7089345760156256</v>
      </c>
      <c r="J15" s="143">
        <f>'SUMMARY SAFE - ALL'!I12</f>
        <v>3.0423404058847421</v>
      </c>
      <c r="K15" s="100">
        <f>'SUMMARY SAFE - ALL'!J12</f>
        <v>1.5172924036207625</v>
      </c>
    </row>
    <row r="16" spans="2:12" ht="20.100000000000001" customHeight="1" x14ac:dyDescent="0.25">
      <c r="B16" s="156" t="str">
        <f>'SUMMARY SAFE - ALL'!A13</f>
        <v>MIN account value
(20 years)</v>
      </c>
      <c r="C16" s="128">
        <f>'SUMMARY SAFE - ALL'!B13</f>
        <v>59717.283405782284</v>
      </c>
      <c r="D16" s="126" t="s">
        <v>7</v>
      </c>
      <c r="E16" s="168">
        <f>'SUMMARY SAFE - ALL'!D13</f>
        <v>100911.74034303779</v>
      </c>
      <c r="F16" s="168">
        <f>'SUMMARY SAFE - ALL'!E13</f>
        <v>101407.86771862642</v>
      </c>
      <c r="G16" s="168">
        <f>'SUMMARY SAFE - ALL'!F13</f>
        <v>101235.72869271542</v>
      </c>
      <c r="H16" s="114">
        <f>'SUMMARY SAFE - ALL'!G13</f>
        <v>102203.87019024054</v>
      </c>
      <c r="I16" s="169">
        <f>'SUMMARY SAFE - ALL'!H13</f>
        <v>96397.335436886104</v>
      </c>
      <c r="J16" s="148">
        <f>'SUMMARY SAFE - ALL'!I13</f>
        <v>102931.93210941153</v>
      </c>
      <c r="K16" s="36">
        <f>'SUMMARY SAFE - ALL'!J13</f>
        <v>101593.36147239403</v>
      </c>
    </row>
    <row r="17" spans="2:11" x14ac:dyDescent="0.25">
      <c r="B17" s="140" t="s">
        <v>7</v>
      </c>
      <c r="C17" s="117" t="s">
        <v>7</v>
      </c>
      <c r="D17" s="126" t="s">
        <v>7</v>
      </c>
      <c r="E17" s="110" t="s">
        <v>7</v>
      </c>
      <c r="F17" s="110" t="s">
        <v>7</v>
      </c>
      <c r="G17" s="110" t="s">
        <v>7</v>
      </c>
      <c r="H17" s="110" t="s">
        <v>7</v>
      </c>
      <c r="I17" s="117" t="s">
        <v>7</v>
      </c>
      <c r="J17" s="143" t="s">
        <v>7</v>
      </c>
      <c r="K17" s="100" t="s">
        <v>7</v>
      </c>
    </row>
    <row r="18" spans="2:11" x14ac:dyDescent="0.25">
      <c r="B18" s="140" t="str">
        <f>'SUMMARY SAFE - ALL'!A15</f>
        <v>1M stdev</v>
      </c>
      <c r="C18" s="120">
        <f>'SUMMARY SAFE - ALL'!B15</f>
        <v>4.52901623430279E-2</v>
      </c>
      <c r="D18" s="126" t="s">
        <v>7</v>
      </c>
      <c r="E18" s="111">
        <f>'SUMMARY SAFE - ALL'!D15</f>
        <v>1.103737482173147E-2</v>
      </c>
      <c r="F18" s="111">
        <f>'SUMMARY SAFE - ALL'!E15</f>
        <v>1.0101567549472711E-2</v>
      </c>
      <c r="G18" s="111">
        <f>'SUMMARY SAFE - ALL'!F15</f>
        <v>1.4318034980908603E-2</v>
      </c>
      <c r="H18" s="111">
        <f>'SUMMARY SAFE - ALL'!G15</f>
        <v>1.0331024932220635E-2</v>
      </c>
      <c r="I18" s="117">
        <f>'SUMMARY SAFE - ALL'!H15</f>
        <v>2.3700474227792766E-2</v>
      </c>
      <c r="J18" s="143">
        <f>'SUMMARY SAFE - ALL'!I15</f>
        <v>2.1928537567528904E-2</v>
      </c>
      <c r="K18" s="101">
        <f>'SUMMARY SAFE - ALL'!J15</f>
        <v>8.4947698157245063E-3</v>
      </c>
    </row>
    <row r="19" spans="2:11" x14ac:dyDescent="0.25">
      <c r="B19" s="140" t="str">
        <f>'SUMMARY SAFE - ALL'!A16</f>
        <v>12M stdev</v>
      </c>
      <c r="C19" s="120">
        <f>'SUMMARY SAFE - ALL'!B16</f>
        <v>0.16025511843494891</v>
      </c>
      <c r="D19" s="126" t="s">
        <v>7</v>
      </c>
      <c r="E19" s="111">
        <f>'SUMMARY SAFE - ALL'!D16</f>
        <v>2.9392519784428851E-2</v>
      </c>
      <c r="F19" s="111">
        <f>'SUMMARY SAFE - ALL'!E16</f>
        <v>3.347420282272523E-2</v>
      </c>
      <c r="G19" s="110">
        <f>'SUMMARY SAFE - ALL'!F16</f>
        <v>4.6929566604928967E-2</v>
      </c>
      <c r="H19" s="110">
        <f>'SUMMARY SAFE - ALL'!G16</f>
        <v>4.4055852657189365E-2</v>
      </c>
      <c r="I19" s="117">
        <f>'SUMMARY SAFE - ALL'!H16</f>
        <v>8.4212310969319235E-2</v>
      </c>
      <c r="J19" s="143">
        <f>'SUMMARY SAFE - ALL'!I16</f>
        <v>6.256779270748794E-2</v>
      </c>
      <c r="K19" s="101">
        <f>'SUMMARY SAFE - ALL'!J16</f>
        <v>2.9709272378578795E-2</v>
      </c>
    </row>
    <row r="20" spans="2:11" x14ac:dyDescent="0.25">
      <c r="B20" s="140" t="str">
        <f>'SUMMARY SAFE - ALL'!A17</f>
        <v>12M VAR</v>
      </c>
      <c r="C20" s="117">
        <f>'SUMMARY SAFE - ALL'!B17</f>
        <v>1.8541006926772131E-3</v>
      </c>
      <c r="D20" s="126" t="s">
        <v>7</v>
      </c>
      <c r="E20" s="110">
        <f>'SUMMARY SAFE - ALL'!D17</f>
        <v>1.2193345843496971E-4</v>
      </c>
      <c r="F20" s="110">
        <f>'SUMMARY SAFE - ALL'!E17</f>
        <v>1.0294750315589252E-4</v>
      </c>
      <c r="G20" s="110">
        <f>'SUMMARY SAFE - ALL'!F17</f>
        <v>1.907104793298895E-4</v>
      </c>
      <c r="H20" s="110">
        <f>'SUMMARY SAFE - ALL'!G17</f>
        <v>1.0047895161051681E-4</v>
      </c>
      <c r="I20" s="117">
        <f>'SUMMARY SAFE - ALL'!H17</f>
        <v>5.6384345526304391E-4</v>
      </c>
      <c r="J20" s="143">
        <f>'SUMMARY SAFE - ALL'!I17</f>
        <v>4.7377643309385773E-4</v>
      </c>
      <c r="K20" s="100">
        <f>'SUMMARY SAFE - ALL'!J17</f>
        <v>7.2585342559869208E-5</v>
      </c>
    </row>
    <row r="21" spans="2:11" ht="6" customHeight="1" x14ac:dyDescent="0.25">
      <c r="B21" s="154" t="s">
        <v>7</v>
      </c>
      <c r="C21" s="119" t="s">
        <v>7</v>
      </c>
      <c r="D21" s="126" t="s">
        <v>7</v>
      </c>
      <c r="E21" s="112" t="s">
        <v>7</v>
      </c>
      <c r="F21" s="112" t="s">
        <v>7</v>
      </c>
      <c r="G21" s="112" t="s">
        <v>7</v>
      </c>
      <c r="H21" s="112" t="s">
        <v>7</v>
      </c>
      <c r="I21" s="119" t="s">
        <v>7</v>
      </c>
      <c r="J21" s="145" t="s">
        <v>7</v>
      </c>
      <c r="K21" s="100" t="s">
        <v>7</v>
      </c>
    </row>
    <row r="22" spans="2:11" x14ac:dyDescent="0.25">
      <c r="B22" s="140" t="str">
        <f>'SUMMARY SAFE - ALL'!A19</f>
        <v>TAX &amp; 
EXPENSES</v>
      </c>
      <c r="C22" s="117" t="s">
        <v>7</v>
      </c>
      <c r="D22" s="126" t="s">
        <v>7</v>
      </c>
      <c r="E22" s="110" t="s">
        <v>7</v>
      </c>
      <c r="F22" s="110" t="s">
        <v>7</v>
      </c>
      <c r="G22" s="110" t="s">
        <v>7</v>
      </c>
      <c r="H22" s="110" t="s">
        <v>7</v>
      </c>
      <c r="I22" s="117" t="s">
        <v>7</v>
      </c>
      <c r="J22" s="143" t="s">
        <v>7</v>
      </c>
      <c r="K22" s="100" t="s">
        <v>7</v>
      </c>
    </row>
    <row r="23" spans="2:11" ht="20.100000000000001" customHeight="1" x14ac:dyDescent="0.25">
      <c r="B23" s="156" t="str">
        <f>'SUMMARY SAFE - ALL'!A21</f>
        <v>Before tax avg 1 year gain ** BT **</v>
      </c>
      <c r="C23" s="118">
        <f>'SUMMARY SAFE - ALL'!B21</f>
        <v>7.5156478950381633E-2</v>
      </c>
      <c r="D23" s="126" t="s">
        <v>7</v>
      </c>
      <c r="E23" s="165">
        <f>'SUMMARY SAFE - ALL'!D21</f>
        <v>3.8630322381754185E-2</v>
      </c>
      <c r="F23" s="165">
        <f>'SUMMARY SAFE - ALL'!E21</f>
        <v>4.3030105566358612E-2</v>
      </c>
      <c r="G23" s="165">
        <f>'SUMMARY SAFE - ALL'!F21</f>
        <v>4.7481688633802546E-2</v>
      </c>
      <c r="H23" s="165">
        <f>'SUMMARY SAFE - ALL'!G21</f>
        <v>5.4198845722211737E-2</v>
      </c>
      <c r="I23" s="118">
        <f>'SUMMARY SAFE - ALL'!H21</f>
        <v>8.1165088154887044E-2</v>
      </c>
      <c r="J23" s="146">
        <f>'SUMMARY SAFE - ALL'!I21</f>
        <v>6.62395019862759E-2</v>
      </c>
      <c r="K23" s="100">
        <f>'SUMMARY SAFE - ALL'!J21</f>
        <v>4.1860338020956851E-2</v>
      </c>
    </row>
    <row r="24" spans="2:11" ht="20.100000000000001" customHeight="1" x14ac:dyDescent="0.25">
      <c r="B24" s="156" t="str">
        <f>'SUMMARY SAFE - ALL'!A22</f>
        <v>20 years at ** BT ** Before Taxes - SIMPLE</v>
      </c>
      <c r="C24" s="105">
        <f>'SUMMARY SAFE - ALL'!B22</f>
        <v>426023.47142992826</v>
      </c>
      <c r="D24" s="126" t="s">
        <v>7</v>
      </c>
      <c r="E24" s="168">
        <f>'SUMMARY SAFE - ALL'!D22</f>
        <v>213412.54741724531</v>
      </c>
      <c r="F24" s="168">
        <f>'SUMMARY SAFE - ALL'!E22</f>
        <v>232239.92249190219</v>
      </c>
      <c r="G24" s="168">
        <f>'SUMMARY SAFE - ALL'!F22</f>
        <v>252888.33277376354</v>
      </c>
      <c r="H24" s="113">
        <f>'SUMMARY SAFE - ALL'!G22</f>
        <v>287376.15324484347</v>
      </c>
      <c r="I24" s="106">
        <f>'SUMMARY SAFE - ALL'!H22</f>
        <v>476255.79096226237</v>
      </c>
      <c r="J24" s="148">
        <f>'SUMMARY SAFE - ALL'!I22</f>
        <v>360657.82902718458</v>
      </c>
      <c r="K24" s="36">
        <f>'SUMMARY SAFE - ALL'!J22</f>
        <v>227085.86838089005</v>
      </c>
    </row>
    <row r="25" spans="2:11" ht="20.100000000000001" customHeight="1" x14ac:dyDescent="0.25">
      <c r="B25" s="156" t="str">
        <f>'SUMMARY SAFE - ALL'!A23</f>
        <v>20 years at ** BT ** Before Taxes - COMPLEX</v>
      </c>
      <c r="C25" s="106">
        <f>'SUMMARY SAFE - ALL'!B23</f>
        <v>344294.03614175972</v>
      </c>
      <c r="D25" s="126" t="s">
        <v>7</v>
      </c>
      <c r="E25" s="168">
        <f>'SUMMARY SAFE - ALL'!D23</f>
        <v>238508.98569678192</v>
      </c>
      <c r="F25" s="168">
        <f>'SUMMARY SAFE - ALL'!E23</f>
        <v>267161.16913751076</v>
      </c>
      <c r="G25" s="168">
        <f>'SUMMARY SAFE - ALL'!F23</f>
        <v>279920.13229895185</v>
      </c>
      <c r="H25" s="114">
        <f>'SUMMARY SAFE - ALL'!G23</f>
        <v>339965.42594421835</v>
      </c>
      <c r="I25" s="106">
        <f>'SUMMARY SAFE - ALL'!H23</f>
        <v>382306.05185909994</v>
      </c>
      <c r="J25" s="148">
        <f>'SUMMARY SAFE - ALL'!I23</f>
        <v>411987.86283774575</v>
      </c>
      <c r="K25" s="36">
        <f>'SUMMARY SAFE - ALL'!J23</f>
        <v>255095.66514034942</v>
      </c>
    </row>
    <row r="26" spans="2:11" ht="15.75" thickBot="1" x14ac:dyDescent="0.3">
      <c r="B26" s="156" t="s">
        <v>7</v>
      </c>
      <c r="C26" s="117" t="str">
        <f>'SUMMARY SAFE - ALL'!B24</f>
        <v>checked</v>
      </c>
      <c r="D26" s="126" t="s">
        <v>7</v>
      </c>
      <c r="E26" s="165" t="str">
        <f>'SUMMARY SAFE - ALL'!D24</f>
        <v>checked</v>
      </c>
      <c r="F26" s="165" t="str">
        <f>'SUMMARY SAFE - ALL'!E24</f>
        <v>checked</v>
      </c>
      <c r="G26" s="165" t="str">
        <f>'SUMMARY SAFE - ALL'!F24</f>
        <v>checked</v>
      </c>
      <c r="H26" s="110" t="str">
        <f>'SUMMARY SAFE - ALL'!G24</f>
        <v>checked</v>
      </c>
      <c r="I26" s="117" t="str">
        <f>'SUMMARY SAFE - ALL'!H24</f>
        <v>checked</v>
      </c>
      <c r="J26" s="143" t="str">
        <f>'SUMMARY SAFE - ALL'!I24</f>
        <v>checked</v>
      </c>
      <c r="K26" s="100" t="str">
        <f>'SUMMARY SAFE - ALL'!J24</f>
        <v>checked</v>
      </c>
    </row>
    <row r="27" spans="2:11" ht="24.95" customHeight="1" thickBot="1" x14ac:dyDescent="0.3">
      <c r="B27" s="178" t="s">
        <v>110</v>
      </c>
      <c r="C27" s="166"/>
      <c r="D27" s="126"/>
      <c r="E27" s="170">
        <v>6</v>
      </c>
      <c r="F27" s="170">
        <v>4</v>
      </c>
      <c r="G27" s="170">
        <v>3</v>
      </c>
      <c r="H27" s="132">
        <v>2</v>
      </c>
      <c r="I27" s="171">
        <v>1</v>
      </c>
      <c r="J27" s="149">
        <v>1</v>
      </c>
      <c r="K27" s="104">
        <v>5</v>
      </c>
    </row>
    <row r="28" spans="2:11" ht="6" customHeight="1" x14ac:dyDescent="0.25">
      <c r="B28" s="154" t="s">
        <v>7</v>
      </c>
      <c r="C28" s="119" t="s">
        <v>7</v>
      </c>
      <c r="D28" s="126" t="s">
        <v>7</v>
      </c>
      <c r="E28" s="112" t="s">
        <v>7</v>
      </c>
      <c r="F28" s="112" t="s">
        <v>7</v>
      </c>
      <c r="G28" s="112" t="s">
        <v>7</v>
      </c>
      <c r="H28" s="112" t="s">
        <v>7</v>
      </c>
      <c r="I28" s="119" t="s">
        <v>7</v>
      </c>
      <c r="J28" s="145" t="s">
        <v>7</v>
      </c>
      <c r="K28" s="100" t="s">
        <v>7</v>
      </c>
    </row>
    <row r="29" spans="2:11" ht="20.100000000000001" customHeight="1" x14ac:dyDescent="0.25">
      <c r="B29" s="156" t="str">
        <f>'SUMMARY SAFE - ALL'!A20</f>
        <v>Reduce gains by for TAXES</v>
      </c>
      <c r="C29" s="123">
        <f>'SUMMARY SAFE - ALL'!B20</f>
        <v>-0.21756487025948104</v>
      </c>
      <c r="D29" s="129" t="s">
        <v>7</v>
      </c>
      <c r="E29" s="121">
        <f>'SUMMARY SAFE - ALL'!D20</f>
        <v>-5.0991501416430489E-2</v>
      </c>
      <c r="F29" s="173">
        <f>'SUMMARY SAFE - ALL'!E20</f>
        <v>-0.34916864608076004</v>
      </c>
      <c r="G29" s="121">
        <f>'SUMMARY SAFE - ALL'!F20</f>
        <v>-4.5356371490280725E-2</v>
      </c>
      <c r="H29" s="122">
        <f>'SUMMARY SAFE - ALL'!G20</f>
        <v>-0.40208877284595301</v>
      </c>
      <c r="I29" s="123">
        <f>'SUMMARY SAFE - ALL'!H20</f>
        <v>-0.59009009009009006</v>
      </c>
      <c r="J29" s="176">
        <f>'SUMMARY SAFE - ALL'!I20</f>
        <v>-0.29518072289156627</v>
      </c>
      <c r="K29" s="102">
        <f>'SUMMARY SAFE - ALL'!J20</f>
        <v>-0.4110032362459547</v>
      </c>
    </row>
    <row r="30" spans="2:11" ht="20.100000000000001" customHeight="1" x14ac:dyDescent="0.25">
      <c r="B30" s="156" t="str">
        <f>'SUMMARY SAFE - ALL'!A26</f>
        <v xml:space="preserve">After tax 1 year gain ** AT ** </v>
      </c>
      <c r="C30" s="118">
        <f>'SUMMARY SAFE - ALL'!B26</f>
        <v>5.8805069358382436E-2</v>
      </c>
      <c r="D30" s="126" t="s">
        <v>7</v>
      </c>
      <c r="E30" s="165">
        <f>'SUMMARY SAFE - ALL'!D26</f>
        <v>3.6660504243307801E-2</v>
      </c>
      <c r="F30" s="165">
        <f>'SUMMARY SAFE - ALL'!E26</f>
        <v>2.8005341865041E-2</v>
      </c>
      <c r="G30" s="111">
        <f>'SUMMARY SAFE - ALL'!F26</f>
        <v>4.5328091525141959E-2</v>
      </c>
      <c r="H30" s="165">
        <f>'SUMMARY SAFE - ALL'!G26</f>
        <v>3.2406098356100491E-2</v>
      </c>
      <c r="I30" s="166">
        <f>'SUMMARY SAFE - ALL'!H26</f>
        <v>3.3270373973399645E-2</v>
      </c>
      <c r="J30" s="146">
        <f>'SUMMARY SAFE - ALL'!I26</f>
        <v>4.6686877905989639E-2</v>
      </c>
      <c r="K30" s="100">
        <f>'SUMMARY SAFE - ALL'!J26</f>
        <v>2.4655603623994004E-2</v>
      </c>
    </row>
    <row r="31" spans="2:11" ht="20.100000000000001" customHeight="1" x14ac:dyDescent="0.25">
      <c r="B31" s="156" t="str">
        <f>'SUMMARY SAFE - ALL'!A27</f>
        <v>20 years at ** AT ** After Taxes &amp; Sale of shares - SIMPLE</v>
      </c>
      <c r="C31" s="106">
        <f>'SUMMARY SAFE - ALL'!B27</f>
        <v>313559.6991486277</v>
      </c>
      <c r="D31" s="126" t="s">
        <v>7</v>
      </c>
      <c r="E31" s="168">
        <f>'SUMMARY SAFE - ALL'!D27</f>
        <v>205461.78321780919</v>
      </c>
      <c r="F31" s="168">
        <f>'SUMMARY SAFE - ALL'!E27</f>
        <v>173743.04479953786</v>
      </c>
      <c r="G31" s="113">
        <f>'SUMMARY SAFE - ALL'!F27</f>
        <v>242690.30668460776</v>
      </c>
      <c r="H31" s="168">
        <f>'SUMMARY SAFE - ALL'!G27</f>
        <v>189239.25279262173</v>
      </c>
      <c r="I31" s="169">
        <f>'SUMMARY SAFE - ALL'!H27</f>
        <v>192432.99920549319</v>
      </c>
      <c r="J31" s="147">
        <f>'SUMMARY SAFE - ALL'!I27</f>
        <v>249078.12675642184</v>
      </c>
      <c r="K31" s="36">
        <f>'SUMMARY SAFE - ALL'!J27</f>
        <v>162764.01309013218</v>
      </c>
    </row>
    <row r="32" spans="2:11" ht="20.100000000000001" customHeight="1" thickBot="1" x14ac:dyDescent="0.3">
      <c r="B32" s="156" t="str">
        <f>'SUMMARY SAFE - ALL'!A28</f>
        <v xml:space="preserve">20 years at ** AT ** After Taxes &amp; Sale of shares - COMPLEX </v>
      </c>
      <c r="C32" s="169">
        <f>'SUMMARY SAFE - ALL'!B28</f>
        <v>221170.12121548911</v>
      </c>
      <c r="D32" s="126" t="s">
        <v>7</v>
      </c>
      <c r="E32" s="168">
        <f>'SUMMARY SAFE - ALL'!D28</f>
        <v>228264.9388755695</v>
      </c>
      <c r="F32" s="168">
        <f>'SUMMARY SAFE - ALL'!E28</f>
        <v>189314.25613326381</v>
      </c>
      <c r="G32" s="114">
        <f>'SUMMARY SAFE - ALL'!F28</f>
        <v>266018.6873894647</v>
      </c>
      <c r="H32" s="168">
        <f>'SUMMARY SAFE - ALL'!G28</f>
        <v>210672.38138927624</v>
      </c>
      <c r="I32" s="169">
        <f>'SUMMARY SAFE - ALL'!H28</f>
        <v>162996.4908455543</v>
      </c>
      <c r="J32" s="148">
        <f>'SUMMARY SAFE - ALL'!I28</f>
        <v>265219.04695324018</v>
      </c>
      <c r="K32" s="36">
        <f>'SUMMARY SAFE - ALL'!J28</f>
        <v>174835.8095034335</v>
      </c>
    </row>
    <row r="33" spans="2:12" ht="24.95" customHeight="1" thickBot="1" x14ac:dyDescent="0.3">
      <c r="B33" s="178" t="s">
        <v>111</v>
      </c>
      <c r="C33" s="166" t="s">
        <v>7</v>
      </c>
      <c r="D33" s="126" t="s">
        <v>7</v>
      </c>
      <c r="E33" s="170">
        <v>3</v>
      </c>
      <c r="F33" s="170">
        <v>5</v>
      </c>
      <c r="G33" s="132">
        <v>1</v>
      </c>
      <c r="H33" s="170">
        <v>4</v>
      </c>
      <c r="I33" s="174">
        <v>7</v>
      </c>
      <c r="J33" s="149">
        <v>2</v>
      </c>
      <c r="K33" s="104">
        <v>6</v>
      </c>
      <c r="L33" s="5" t="s">
        <v>7</v>
      </c>
    </row>
    <row r="34" spans="2:12" ht="20.100000000000001" customHeight="1" x14ac:dyDescent="0.25">
      <c r="B34" s="156" t="str">
        <f>'SUMMARY SAFE - ALL'!A30</f>
        <v>Number of negative return years in 20 years</v>
      </c>
      <c r="C34" s="130">
        <f>'SUMMARY SAFE - ALL'!B30</f>
        <v>6</v>
      </c>
      <c r="D34" s="126" t="s">
        <v>7</v>
      </c>
      <c r="E34" s="172">
        <f>'SUMMARY SAFE - ALL'!D30</f>
        <v>2</v>
      </c>
      <c r="F34" s="172">
        <f>'SUMMARY SAFE - ALL'!E30</f>
        <v>2</v>
      </c>
      <c r="G34" s="170">
        <f>'SUMMARY SAFE - ALL'!F30</f>
        <v>2</v>
      </c>
      <c r="H34" s="115">
        <f>'SUMMARY SAFE - ALL'!G30</f>
        <v>0</v>
      </c>
      <c r="I34" s="175">
        <f>'SUMMARY SAFE - ALL'!H30</f>
        <v>4</v>
      </c>
      <c r="J34" s="177">
        <f>'SUMMARY SAFE - ALL'!I30</f>
        <v>2</v>
      </c>
      <c r="K34" s="103">
        <f>'SUMMARY SAFE - ALL'!J30</f>
        <v>1</v>
      </c>
    </row>
    <row r="35" spans="2:12" ht="6" customHeight="1" x14ac:dyDescent="0.25">
      <c r="B35" s="154"/>
      <c r="C35" s="116"/>
      <c r="D35" s="126"/>
      <c r="E35" s="109"/>
      <c r="F35" s="109"/>
      <c r="G35" s="109"/>
      <c r="H35" s="109"/>
      <c r="I35" s="116"/>
      <c r="J35" s="142"/>
    </row>
    <row r="36" spans="2:12" ht="141" customHeight="1" thickBot="1" x14ac:dyDescent="0.3">
      <c r="B36" s="156"/>
      <c r="C36" s="179" t="s">
        <v>35</v>
      </c>
      <c r="D36" s="131"/>
      <c r="E36" s="180" t="str">
        <f>'SUMMARY SAFE - ALL'!D32</f>
        <v>DB#31 Winner after tax</v>
      </c>
      <c r="F36" s="180" t="str">
        <f>'SUMMARY SAFE - ALL'!E32</f>
        <v>Nothing here</v>
      </c>
      <c r="G36" s="180" t="str">
        <f>'SUMMARY SAFE - ALL'!F32</f>
        <v>Beats DB#31 VWITX for 20 yr</v>
      </c>
      <c r="H36" s="180" t="str">
        <f>'SUMMARY SAFE - ALL'!G32</f>
        <v>I have used for 'bond' portion of portfolio. Inverse correlation to US market.</v>
      </c>
      <c r="I36" s="181" t="str">
        <f>'SUMMARY SAFE - ALL'!H32</f>
        <v>Looks like winner, but in BT account, note negative recent returns - 1yr (-6.3%), 5yr (~0),</v>
      </c>
      <c r="J36" s="182" t="str">
        <f>'SUMMARY SAFE - ALL'!I32</f>
        <v>I have used repeatedly for steady returns &amp; again covering 'bond' portion of portfolio in Before &amp; After Tax accounts</v>
      </c>
    </row>
    <row r="37" spans="2:12" ht="6" customHeight="1" thickBot="1" x14ac:dyDescent="0.3">
      <c r="B37" s="155"/>
      <c r="C37" s="150"/>
      <c r="D37" s="131"/>
      <c r="E37" s="151"/>
      <c r="F37" s="151"/>
      <c r="G37" s="151"/>
      <c r="H37" s="151"/>
      <c r="I37" s="150"/>
      <c r="J37" s="152"/>
    </row>
  </sheetData>
  <printOptions horizontalCentered="1" verticalCentered="1"/>
  <pageMargins left="0" right="0" top="0" bottom="0.75" header="0.3" footer="0.3"/>
  <pageSetup orientation="landscape" horizontalDpi="0" verticalDpi="0" r:id="rId1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28" width="9.140625" style="2"/>
    <col min="29" max="29" width="11.7109375" style="2" bestFit="1" customWidth="1"/>
    <col min="30" max="31" width="11.7109375" style="2" customWidth="1"/>
    <col min="32" max="16384" width="9.140625" style="2"/>
  </cols>
  <sheetData>
    <row r="1" spans="1:33" x14ac:dyDescent="0.25">
      <c r="A1" s="2" t="s">
        <v>25</v>
      </c>
      <c r="B1" s="2" t="s">
        <v>49</v>
      </c>
      <c r="H1" s="3">
        <f>AVERAGE(H10:H248)</f>
        <v>6.1308236529056094E-3</v>
      </c>
      <c r="I1" s="11">
        <f>AVERAGE(I10:I248)</f>
        <v>7.5156478950381633E-2</v>
      </c>
      <c r="J1" s="32">
        <f>AVERAGE(J10:J248)</f>
        <v>1.8541006926772131E-3</v>
      </c>
      <c r="K1" s="4">
        <f>AVERAGE(K10:K248)</f>
        <v>0.17583924623704381</v>
      </c>
      <c r="L1" s="33">
        <f>AVERAGE(L10:L248)</f>
        <v>1.8039132305101651E-3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74</v>
      </c>
      <c r="S1" s="2" t="s">
        <v>63</v>
      </c>
      <c r="T1" s="2" t="s">
        <v>64</v>
      </c>
      <c r="U1" s="2" t="s">
        <v>65</v>
      </c>
      <c r="V1" s="2" t="s">
        <v>66</v>
      </c>
      <c r="W1" s="2" t="s">
        <v>67</v>
      </c>
      <c r="X1" s="60" t="str">
        <f>A1</f>
        <v>VTSMX</v>
      </c>
      <c r="AC1" s="49">
        <v>100000</v>
      </c>
      <c r="AE1" s="2">
        <v>100000</v>
      </c>
      <c r="AF1" s="46">
        <f>U9</f>
        <v>0.78243512974051899</v>
      </c>
    </row>
    <row r="2" spans="1:33" ht="15.75" thickBot="1" x14ac:dyDescent="0.3">
      <c r="A2" s="2" t="s">
        <v>26</v>
      </c>
      <c r="B2" s="2" t="s">
        <v>50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36843</v>
      </c>
      <c r="Y2" s="2">
        <v>1</v>
      </c>
      <c r="Z2" s="2">
        <v>2000</v>
      </c>
      <c r="AA2" s="42">
        <v>1.46E-2</v>
      </c>
      <c r="AB2" s="42">
        <v>-5.9499999999999997E-2</v>
      </c>
      <c r="AC2" s="52">
        <f>AC1+AC1*AB2</f>
        <v>94050</v>
      </c>
      <c r="AD2" s="52"/>
      <c r="AE2" s="52">
        <f>$AE1+AE1*AF2</f>
        <v>94050</v>
      </c>
      <c r="AF2" s="42">
        <f>AB2</f>
        <v>-5.9499999999999997E-2</v>
      </c>
      <c r="AG2" s="42"/>
    </row>
    <row r="3" spans="1:33" x14ac:dyDescent="0.25">
      <c r="H3" s="11">
        <f>MIN(H10:H248)</f>
        <v>-0.17243653753105587</v>
      </c>
      <c r="I3" s="11">
        <f>MIN(I10:I248)</f>
        <v>-0.4258831576522718</v>
      </c>
      <c r="J3" s="32" t="s">
        <v>7</v>
      </c>
      <c r="K3" s="4">
        <f>MIN(K10:K248)</f>
        <v>-0.45940095249634749</v>
      </c>
      <c r="L3" s="33" t="s">
        <v>7</v>
      </c>
      <c r="M3" s="16">
        <f>(F223-F247)/F247</f>
        <v>-0.41448616379119696</v>
      </c>
      <c r="N3" s="24">
        <f>(F146-F159)/F159</f>
        <v>-0.44922124653601203</v>
      </c>
      <c r="O3" s="26">
        <f>O10</f>
        <v>336778.87593545765</v>
      </c>
      <c r="Y3" s="2">
        <v>2</v>
      </c>
      <c r="Z3" s="2">
        <v>2001</v>
      </c>
      <c r="AA3" s="42">
        <v>1.55E-2</v>
      </c>
      <c r="AB3" s="42">
        <v>-0.10970000000000001</v>
      </c>
      <c r="AC3" s="52">
        <f t="shared" ref="AC3:AC22" si="0">AC2+AC2*AB3</f>
        <v>83732.714999999997</v>
      </c>
      <c r="AD3" s="52"/>
      <c r="AE3" s="52">
        <f t="shared" ref="AE3:AE22" si="1">$AE2+AE2*AF3</f>
        <v>83732.714999999997</v>
      </c>
      <c r="AF3" s="42">
        <f t="shared" ref="AF3:AF4" si="2">AB3</f>
        <v>-0.10970000000000001</v>
      </c>
      <c r="AG3" s="42"/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6.4500000000000002E-2</v>
      </c>
      <c r="T4" s="42">
        <v>0.1003</v>
      </c>
      <c r="U4" s="42">
        <v>0.1002</v>
      </c>
      <c r="V4" s="42">
        <v>0.13730000000000001</v>
      </c>
      <c r="W4" s="42">
        <v>6.8000000000000005E-2</v>
      </c>
      <c r="Y4" s="2">
        <v>3</v>
      </c>
      <c r="Z4" s="2">
        <v>2002</v>
      </c>
      <c r="AA4" s="42">
        <v>2.3800000000000002E-2</v>
      </c>
      <c r="AB4" s="42">
        <v>-0.20960000000000001</v>
      </c>
      <c r="AC4" s="52">
        <f t="shared" si="0"/>
        <v>66182.337935999996</v>
      </c>
      <c r="AD4" s="52"/>
      <c r="AE4" s="52">
        <f t="shared" si="1"/>
        <v>66182.337935999996</v>
      </c>
      <c r="AF4" s="42">
        <f t="shared" si="2"/>
        <v>-0.20960000000000001</v>
      </c>
      <c r="AG4" s="42"/>
    </row>
    <row r="5" spans="1:33" x14ac:dyDescent="0.25">
      <c r="H5" s="19">
        <f>STDEV(H10:H248)</f>
        <v>4.52901623430279E-2</v>
      </c>
      <c r="I5" s="19">
        <f>STDEV(I10:I248)</f>
        <v>0.16025511843494891</v>
      </c>
      <c r="J5" s="20"/>
      <c r="K5" s="20">
        <f>STDEV(K10:K248)</f>
        <v>0.24357846332004363</v>
      </c>
      <c r="L5" s="20"/>
      <c r="M5" s="7"/>
      <c r="N5" s="7"/>
      <c r="O5" s="28">
        <f>(O3-O4)/O4</f>
        <v>2.3677887593545766</v>
      </c>
      <c r="R5" s="2" t="s">
        <v>61</v>
      </c>
      <c r="S5" s="42">
        <v>5.9499999999999997E-2</v>
      </c>
      <c r="T5" s="42">
        <v>9.5200000000000007E-2</v>
      </c>
      <c r="U5" s="42">
        <v>9.5000000000000001E-2</v>
      </c>
      <c r="V5" s="42">
        <v>0.13239999999999999</v>
      </c>
      <c r="W5" s="42">
        <v>6.3799999999999996E-2</v>
      </c>
      <c r="Y5" s="2">
        <v>4</v>
      </c>
      <c r="Z5" s="2">
        <v>2003</v>
      </c>
      <c r="AA5" s="42">
        <v>1.8800000000000001E-2</v>
      </c>
      <c r="AB5" s="42">
        <v>0.3135</v>
      </c>
      <c r="AC5" s="52">
        <f t="shared" si="0"/>
        <v>86930.500878936</v>
      </c>
      <c r="AD5" s="52"/>
      <c r="AE5" s="52">
        <f t="shared" si="1"/>
        <v>82416.429500133556</v>
      </c>
      <c r="AF5" s="42">
        <f>AB5*$AF$1</f>
        <v>0.24529341317365269</v>
      </c>
      <c r="AG5" s="42"/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4.1200000000000001E-2</v>
      </c>
      <c r="T6" s="42">
        <v>7.7399999999999997E-2</v>
      </c>
      <c r="U6" s="42">
        <v>7.8399999999999997E-2</v>
      </c>
      <c r="V6" s="42">
        <v>0.11459999999999999</v>
      </c>
      <c r="W6" s="42">
        <v>5.6000000000000001E-2</v>
      </c>
      <c r="Y6" s="2">
        <v>5</v>
      </c>
      <c r="Z6" s="2">
        <v>2004</v>
      </c>
      <c r="AA6" s="42">
        <v>3.2599999999999997E-2</v>
      </c>
      <c r="AB6" s="42">
        <v>0.12509999999999999</v>
      </c>
      <c r="AC6" s="52">
        <f t="shared" si="0"/>
        <v>97805.506538890899</v>
      </c>
      <c r="AD6" s="52"/>
      <c r="AE6" s="52">
        <f t="shared" si="1"/>
        <v>90483.566764690346</v>
      </c>
      <c r="AF6" s="42">
        <f>AB6*$AF$1</f>
        <v>9.7882634730538917E-2</v>
      </c>
      <c r="AG6" s="42"/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59717.283405782284</v>
      </c>
      <c r="Y7" s="2">
        <v>6</v>
      </c>
      <c r="Z7" s="2">
        <v>2005</v>
      </c>
      <c r="AA7" s="42">
        <v>3.4200000000000001E-2</v>
      </c>
      <c r="AB7" s="42">
        <v>5.9799999999999999E-2</v>
      </c>
      <c r="AC7" s="52">
        <f t="shared" si="0"/>
        <v>103654.27582991657</v>
      </c>
      <c r="AD7" s="52"/>
      <c r="AE7" s="52">
        <f t="shared" si="1"/>
        <v>94717.258538485083</v>
      </c>
      <c r="AF7" s="42">
        <f t="shared" ref="AF7:AF21" si="3">AB7*$AF$1</f>
        <v>4.6789620758483037E-2</v>
      </c>
      <c r="AG7" s="42"/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 t="shared" ref="S8:W8" si="4">(S6-S4)/S4</f>
        <v>-0.36124031007751939</v>
      </c>
      <c r="T8" s="45">
        <f t="shared" si="4"/>
        <v>-0.22831505483549355</v>
      </c>
      <c r="U8" s="45">
        <f t="shared" si="4"/>
        <v>-0.21756487025948104</v>
      </c>
      <c r="V8" s="45">
        <f t="shared" si="4"/>
        <v>-0.16533139111434822</v>
      </c>
      <c r="W8" s="45">
        <f t="shared" si="4"/>
        <v>-0.17647058823529416</v>
      </c>
      <c r="Y8" s="2">
        <v>7</v>
      </c>
      <c r="Z8" s="2">
        <v>2006</v>
      </c>
      <c r="AA8" s="42">
        <v>2.5399999999999999E-2</v>
      </c>
      <c r="AB8" s="42">
        <v>0.15509999999999999</v>
      </c>
      <c r="AC8" s="52">
        <f t="shared" si="0"/>
        <v>119731.05401113663</v>
      </c>
      <c r="AD8" s="52"/>
      <c r="AE8" s="52">
        <f t="shared" si="1"/>
        <v>106211.73667288241</v>
      </c>
      <c r="AF8" s="42">
        <f t="shared" si="3"/>
        <v>0.12135568862275449</v>
      </c>
      <c r="AG8" s="42"/>
    </row>
    <row r="9" spans="1:33" x14ac:dyDescent="0.25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Q9" s="45" t="e">
        <f>S8:W30</f>
        <v>#VALUE!</v>
      </c>
      <c r="R9" s="2" t="s">
        <v>7</v>
      </c>
      <c r="S9" s="45">
        <f>100%+S8</f>
        <v>0.63875968992248056</v>
      </c>
      <c r="T9" s="45">
        <f t="shared" ref="T9:W9" si="5">100%+T8</f>
        <v>0.77168494516450648</v>
      </c>
      <c r="U9" s="46">
        <f t="shared" si="5"/>
        <v>0.78243512974051899</v>
      </c>
      <c r="V9" s="45">
        <f t="shared" si="5"/>
        <v>0.83466860888565175</v>
      </c>
      <c r="W9" s="45">
        <f t="shared" si="5"/>
        <v>0.82352941176470584</v>
      </c>
      <c r="Y9" s="2">
        <v>8</v>
      </c>
      <c r="Z9" s="2">
        <v>2007</v>
      </c>
      <c r="AA9" s="42">
        <v>4.0800000000000003E-2</v>
      </c>
      <c r="AB9" s="42">
        <v>5.4899999999999997E-2</v>
      </c>
      <c r="AC9" s="52">
        <f t="shared" si="0"/>
        <v>126304.28887634803</v>
      </c>
      <c r="AD9" s="52"/>
      <c r="AE9" s="52">
        <f t="shared" si="1"/>
        <v>110774.13496148474</v>
      </c>
      <c r="AF9" s="42">
        <f t="shared" si="3"/>
        <v>4.2955688622754493E-2</v>
      </c>
      <c r="AG9" s="42"/>
    </row>
    <row r="10" spans="1:33" x14ac:dyDescent="0.25">
      <c r="A10" s="8">
        <v>43983</v>
      </c>
      <c r="B10" s="2">
        <v>75.260002</v>
      </c>
      <c r="C10" s="2">
        <v>79.889999000000003</v>
      </c>
      <c r="D10" s="2">
        <v>73.860000999999997</v>
      </c>
      <c r="E10" s="2">
        <v>76.239998</v>
      </c>
      <c r="F10" s="2">
        <v>75.923157000000003</v>
      </c>
      <c r="G10" s="2">
        <v>0</v>
      </c>
      <c r="H10" s="9">
        <f>(F10-F11)/F11</f>
        <v>1.8434453127799136E-2</v>
      </c>
      <c r="I10" s="9">
        <f t="shared" ref="I10:I73" si="6">(F10-F21)/F21</f>
        <v>4.4042544504760375E-2</v>
      </c>
      <c r="J10" s="31">
        <f>VAR(H10:H21)</f>
        <v>4.7157043256785304E-3</v>
      </c>
      <c r="K10" s="9">
        <f t="shared" ref="K10:K73" si="7">(F10-F33)/F33</f>
        <v>0.11551988756873401</v>
      </c>
      <c r="L10" s="9">
        <f>VAR(H10:H33)</f>
        <v>3.8582050535573057E-3</v>
      </c>
      <c r="O10" s="21">
        <f t="shared" ref="O10:O73" si="8">O11+O11*H10</f>
        <v>336778.87593545765</v>
      </c>
      <c r="R10" s="2" t="s">
        <v>7</v>
      </c>
      <c r="T10" s="48" t="s">
        <v>71</v>
      </c>
      <c r="U10" s="47">
        <f>T32-U32</f>
        <v>112463.77228130057</v>
      </c>
      <c r="Y10" s="2">
        <v>9</v>
      </c>
      <c r="Z10" s="2">
        <v>2008</v>
      </c>
      <c r="AA10" s="42">
        <v>8.9999999999999998E-4</v>
      </c>
      <c r="AB10" s="42">
        <v>-0.37040000000000001</v>
      </c>
      <c r="AC10" s="52">
        <f t="shared" si="0"/>
        <v>79521.180276548723</v>
      </c>
      <c r="AD10" s="52"/>
      <c r="AE10" s="52">
        <f t="shared" si="1"/>
        <v>69743.395371750783</v>
      </c>
      <c r="AF10" s="42">
        <f>AB10</f>
        <v>-0.37040000000000001</v>
      </c>
      <c r="AG10" s="42"/>
    </row>
    <row r="11" spans="1:33" x14ac:dyDescent="0.25">
      <c r="A11" s="8">
        <v>43952</v>
      </c>
      <c r="B11" s="2">
        <v>68.970000999999996</v>
      </c>
      <c r="C11" s="2">
        <v>74.860000999999997</v>
      </c>
      <c r="D11" s="2">
        <v>68.809997999999993</v>
      </c>
      <c r="E11" s="2">
        <v>74.860000999999997</v>
      </c>
      <c r="F11" s="2">
        <v>74.548889000000003</v>
      </c>
      <c r="G11" s="2">
        <v>0</v>
      </c>
      <c r="H11" s="9">
        <f t="shared" ref="H11:H74" si="9">(F11-F12)/F12</f>
        <v>5.3772500993218411E-2</v>
      </c>
      <c r="I11" s="9">
        <f t="shared" si="6"/>
        <v>4.3483012039356055E-2</v>
      </c>
      <c r="J11" s="31">
        <f t="shared" ref="J11:J74" si="10">VAR(H11:H22)</f>
        <v>5.0005799045586699E-3</v>
      </c>
      <c r="K11" s="9">
        <f t="shared" si="7"/>
        <v>0.13636289706890983</v>
      </c>
      <c r="L11" s="9">
        <f t="shared" ref="L11:L74" si="11">VAR(H11:H34)</f>
        <v>3.8541952124889682E-3</v>
      </c>
      <c r="O11" s="21">
        <f t="shared" si="8"/>
        <v>330682.9171982035</v>
      </c>
      <c r="R11" s="2" t="s">
        <v>7</v>
      </c>
      <c r="T11" s="44">
        <f>I1</f>
        <v>7.5156478950381633E-2</v>
      </c>
      <c r="U11" s="44">
        <f>T11*U9</f>
        <v>5.8805069358382436E-2</v>
      </c>
      <c r="Y11" s="2">
        <v>10</v>
      </c>
      <c r="Z11" s="2">
        <v>2009</v>
      </c>
      <c r="AA11" s="42">
        <v>2.7199999999999998E-2</v>
      </c>
      <c r="AB11" s="42">
        <v>0.28699999999999998</v>
      </c>
      <c r="AC11" s="52">
        <f t="shared" si="0"/>
        <v>102343.7590159182</v>
      </c>
      <c r="AD11" s="52"/>
      <c r="AE11" s="52">
        <f t="shared" si="1"/>
        <v>85404.894279741697</v>
      </c>
      <c r="AF11" s="42">
        <f t="shared" si="3"/>
        <v>0.22455888223552894</v>
      </c>
      <c r="AG11" s="42"/>
    </row>
    <row r="12" spans="1:33" x14ac:dyDescent="0.25">
      <c r="A12" s="8">
        <v>43922</v>
      </c>
      <c r="B12" s="2">
        <v>59.810001</v>
      </c>
      <c r="C12" s="2">
        <v>71.910004000000001</v>
      </c>
      <c r="D12" s="2">
        <v>59.810001</v>
      </c>
      <c r="E12" s="2">
        <v>71.040001000000004</v>
      </c>
      <c r="F12" s="2">
        <v>70.744765999999998</v>
      </c>
      <c r="G12" s="2">
        <v>0</v>
      </c>
      <c r="H12" s="9">
        <f t="shared" si="9"/>
        <v>0.13777869257127684</v>
      </c>
      <c r="I12" s="9">
        <f t="shared" si="6"/>
        <v>5.558624069633325E-2</v>
      </c>
      <c r="J12" s="31">
        <f t="shared" si="10"/>
        <v>5.2515986677502116E-3</v>
      </c>
      <c r="K12" s="9">
        <f t="shared" si="7"/>
        <v>8.1383366980219252E-2</v>
      </c>
      <c r="L12" s="9">
        <f t="shared" si="11"/>
        <v>3.7776418887328399E-3</v>
      </c>
      <c r="O12" s="21">
        <f t="shared" si="8"/>
        <v>313808.6417006735</v>
      </c>
      <c r="T12" s="2">
        <v>100000</v>
      </c>
      <c r="U12" s="2">
        <v>100000</v>
      </c>
      <c r="Y12" s="2">
        <v>11</v>
      </c>
      <c r="Z12" s="2">
        <v>2010</v>
      </c>
      <c r="AA12" s="42">
        <v>1.4999999999999999E-2</v>
      </c>
      <c r="AB12" s="42">
        <v>0.1709</v>
      </c>
      <c r="AC12" s="52">
        <f t="shared" si="0"/>
        <v>119834.30743173862</v>
      </c>
      <c r="AD12" s="52"/>
      <c r="AE12" s="52">
        <f t="shared" si="1"/>
        <v>96825.079911485969</v>
      </c>
      <c r="AF12" s="42">
        <f t="shared" si="3"/>
        <v>0.13371816367265468</v>
      </c>
      <c r="AG12" s="42"/>
    </row>
    <row r="13" spans="1:33" x14ac:dyDescent="0.25">
      <c r="A13" s="8">
        <v>43891</v>
      </c>
      <c r="B13" s="2">
        <v>76.260002</v>
      </c>
      <c r="C13" s="2">
        <v>77.209998999999996</v>
      </c>
      <c r="D13" s="2">
        <v>54.459999000000003</v>
      </c>
      <c r="E13" s="2">
        <v>62.73</v>
      </c>
      <c r="F13" s="2">
        <v>62.177967000000002</v>
      </c>
      <c r="G13" s="2">
        <v>0</v>
      </c>
      <c r="H13" s="9">
        <f t="shared" si="9"/>
        <v>-0.14174308596100854</v>
      </c>
      <c r="I13" s="9">
        <f t="shared" si="6"/>
        <v>-0.13205403295248275</v>
      </c>
      <c r="J13" s="31">
        <f t="shared" si="10"/>
        <v>3.6683448806687862E-3</v>
      </c>
      <c r="K13" s="9">
        <f t="shared" si="7"/>
        <v>-2.3037783120117696E-2</v>
      </c>
      <c r="L13" s="9">
        <f t="shared" si="11"/>
        <v>2.9949881811289726E-3</v>
      </c>
      <c r="O13" s="21">
        <f t="shared" si="8"/>
        <v>275808.1547400878</v>
      </c>
      <c r="S13" s="2">
        <v>1</v>
      </c>
      <c r="T13" s="47">
        <f>T12+$T$11*T12</f>
        <v>107515.64789503816</v>
      </c>
      <c r="U13" s="47">
        <f>U12+$U$11*U12</f>
        <v>105880.50693583825</v>
      </c>
      <c r="Y13" s="2">
        <v>12</v>
      </c>
      <c r="Z13" s="2">
        <v>2011</v>
      </c>
      <c r="AA13" s="42">
        <v>2.9600000000000001E-2</v>
      </c>
      <c r="AB13" s="42">
        <v>9.5999999999999992E-3</v>
      </c>
      <c r="AC13" s="52">
        <f t="shared" si="0"/>
        <v>120984.71678308331</v>
      </c>
      <c r="AD13" s="52"/>
      <c r="AE13" s="52">
        <f t="shared" si="1"/>
        <v>97552.369613527699</v>
      </c>
      <c r="AF13" s="42">
        <f t="shared" si="3"/>
        <v>7.5113772455089817E-3</v>
      </c>
      <c r="AG13" s="42"/>
    </row>
    <row r="14" spans="1:33" x14ac:dyDescent="0.25">
      <c r="A14" s="8">
        <v>43862</v>
      </c>
      <c r="B14" s="2">
        <v>80.260002</v>
      </c>
      <c r="C14" s="2">
        <v>83.760002</v>
      </c>
      <c r="D14" s="2">
        <v>73.089995999999999</v>
      </c>
      <c r="E14" s="2">
        <v>73.089995999999999</v>
      </c>
      <c r="F14" s="2">
        <v>72.446799999999996</v>
      </c>
      <c r="G14" s="2">
        <v>0</v>
      </c>
      <c r="H14" s="9">
        <f t="shared" si="9"/>
        <v>-8.1783858063699491E-2</v>
      </c>
      <c r="I14" s="9">
        <f t="shared" si="6"/>
        <v>5.6795948107670371E-2</v>
      </c>
      <c r="J14" s="31">
        <f t="shared" si="10"/>
        <v>1.8507459058615032E-3</v>
      </c>
      <c r="K14" s="9">
        <f t="shared" si="7"/>
        <v>0.14697985755828274</v>
      </c>
      <c r="L14" s="9">
        <f t="shared" si="11"/>
        <v>2.1119373868570125E-3</v>
      </c>
      <c r="O14" s="21">
        <f t="shared" si="8"/>
        <v>321358.50026785518</v>
      </c>
      <c r="S14" s="2">
        <v>2</v>
      </c>
      <c r="T14" s="47">
        <f t="shared" ref="T14:T32" si="12">T13+$T$11*T13</f>
        <v>115596.14542289823</v>
      </c>
      <c r="U14" s="47">
        <f t="shared" ref="U14:U32" si="13">U13+$U$11*U13</f>
        <v>112106.8174899009</v>
      </c>
      <c r="Y14" s="2">
        <v>13</v>
      </c>
      <c r="Z14" s="2">
        <v>2012</v>
      </c>
      <c r="AA14" s="42">
        <v>1.7399999999999999E-2</v>
      </c>
      <c r="AB14" s="42">
        <v>0.16250000000000001</v>
      </c>
      <c r="AC14" s="52">
        <f t="shared" si="0"/>
        <v>140644.73326033435</v>
      </c>
      <c r="AD14" s="52"/>
      <c r="AE14" s="52">
        <f t="shared" si="1"/>
        <v>109955.73477197424</v>
      </c>
      <c r="AF14" s="42">
        <f t="shared" si="3"/>
        <v>0.12714570858283433</v>
      </c>
      <c r="AG14" s="42"/>
    </row>
    <row r="15" spans="1:33" x14ac:dyDescent="0.25">
      <c r="A15" s="8">
        <v>43831</v>
      </c>
      <c r="B15" s="2">
        <v>80.269997000000004</v>
      </c>
      <c r="C15" s="2">
        <v>82.160004000000001</v>
      </c>
      <c r="D15" s="2">
        <v>79.599997999999999</v>
      </c>
      <c r="E15" s="2">
        <v>79.599997999999999</v>
      </c>
      <c r="F15" s="2">
        <v>78.899506000000002</v>
      </c>
      <c r="G15" s="2">
        <v>0</v>
      </c>
      <c r="H15" s="9">
        <f t="shared" si="9"/>
        <v>4.3780208226562086E-3</v>
      </c>
      <c r="I15" s="9">
        <f t="shared" si="6"/>
        <v>0.16148013713736314</v>
      </c>
      <c r="J15" s="31">
        <f t="shared" si="10"/>
        <v>1.1181877379682415E-3</v>
      </c>
      <c r="K15" s="9">
        <f t="shared" si="7"/>
        <v>0.21958701155504884</v>
      </c>
      <c r="L15" s="9">
        <f t="shared" si="11"/>
        <v>1.8552106704056678E-3</v>
      </c>
      <c r="O15" s="21">
        <f t="shared" si="8"/>
        <v>349981.32312310056</v>
      </c>
      <c r="S15" s="2">
        <v>3</v>
      </c>
      <c r="T15" s="47">
        <f t="shared" si="12"/>
        <v>124283.94469311954</v>
      </c>
      <c r="U15" s="47">
        <f t="shared" si="13"/>
        <v>118699.26666794205</v>
      </c>
      <c r="Y15" s="2">
        <v>14</v>
      </c>
      <c r="Z15" s="2">
        <v>2013</v>
      </c>
      <c r="AA15" s="42">
        <v>1.4999999999999999E-2</v>
      </c>
      <c r="AB15" s="42">
        <v>0.33350000000000002</v>
      </c>
      <c r="AC15" s="52">
        <f t="shared" si="0"/>
        <v>187549.75180265587</v>
      </c>
      <c r="AD15" s="52"/>
      <c r="AE15" s="52">
        <f t="shared" si="1"/>
        <v>138647.81684424917</v>
      </c>
      <c r="AF15" s="42">
        <f t="shared" si="3"/>
        <v>0.2609421157684631</v>
      </c>
      <c r="AG15" s="42"/>
    </row>
    <row r="16" spans="1:33" x14ac:dyDescent="0.25">
      <c r="A16" s="8">
        <v>43800</v>
      </c>
      <c r="B16" s="2">
        <v>77.150002000000001</v>
      </c>
      <c r="C16" s="2">
        <v>79.889999000000003</v>
      </c>
      <c r="D16" s="2">
        <v>76.690002000000007</v>
      </c>
      <c r="E16" s="2">
        <v>79.660004000000001</v>
      </c>
      <c r="F16" s="2">
        <v>78.555588</v>
      </c>
      <c r="G16" s="2">
        <v>0</v>
      </c>
      <c r="H16" s="9">
        <f t="shared" si="9"/>
        <v>2.3249919018558673E-2</v>
      </c>
      <c r="I16" s="9">
        <f t="shared" si="6"/>
        <v>0.19690296761759871</v>
      </c>
      <c r="J16" s="31">
        <f t="shared" si="10"/>
        <v>1.5702551927463679E-3</v>
      </c>
      <c r="K16" s="9">
        <f t="shared" si="7"/>
        <v>0.16915072562557404</v>
      </c>
      <c r="L16" s="9">
        <f t="shared" si="11"/>
        <v>1.9597478558567778E-3</v>
      </c>
      <c r="O16" s="21">
        <f t="shared" si="8"/>
        <v>348455.77647790546</v>
      </c>
      <c r="S16" s="2">
        <v>4</v>
      </c>
      <c r="T16" s="47">
        <f t="shared" si="12"/>
        <v>133624.68836631838</v>
      </c>
      <c r="U16" s="47">
        <f t="shared" si="13"/>
        <v>125679.38527713952</v>
      </c>
      <c r="Y16" s="2">
        <v>15</v>
      </c>
      <c r="Z16" s="2">
        <v>2014</v>
      </c>
      <c r="AA16" s="42">
        <v>7.6E-3</v>
      </c>
      <c r="AB16" s="42">
        <v>0.12429999999999999</v>
      </c>
      <c r="AC16" s="52">
        <f t="shared" si="0"/>
        <v>210862.18595172599</v>
      </c>
      <c r="AD16" s="52"/>
      <c r="AE16" s="52">
        <f t="shared" si="1"/>
        <v>152132.24411855286</v>
      </c>
      <c r="AF16" s="42">
        <f t="shared" si="3"/>
        <v>9.7256686626746511E-2</v>
      </c>
      <c r="AG16" s="42"/>
    </row>
    <row r="17" spans="1:33" x14ac:dyDescent="0.25">
      <c r="A17" s="8">
        <v>43770</v>
      </c>
      <c r="B17" s="2">
        <v>75.809997999999993</v>
      </c>
      <c r="C17" s="2">
        <v>78.180000000000007</v>
      </c>
      <c r="D17" s="2">
        <v>75.809997999999993</v>
      </c>
      <c r="E17" s="2">
        <v>77.849997999999999</v>
      </c>
      <c r="F17" s="2">
        <v>76.770675999999995</v>
      </c>
      <c r="G17" s="2">
        <v>0</v>
      </c>
      <c r="H17" s="9">
        <f t="shared" si="9"/>
        <v>3.7723379581568392E-2</v>
      </c>
      <c r="I17" s="9">
        <f t="shared" si="6"/>
        <v>0.27704359276424839</v>
      </c>
      <c r="J17" s="31">
        <f t="shared" si="10"/>
        <v>2.7942958234231322E-3</v>
      </c>
      <c r="K17" s="9">
        <f t="shared" si="7"/>
        <v>0.20881063245164885</v>
      </c>
      <c r="L17" s="9">
        <f t="shared" si="11"/>
        <v>1.9522651303505397E-3</v>
      </c>
      <c r="O17" s="21">
        <f t="shared" si="8"/>
        <v>340538.28883966472</v>
      </c>
      <c r="S17" s="2">
        <v>5</v>
      </c>
      <c r="T17" s="47">
        <f t="shared" si="12"/>
        <v>143667.44944477291</v>
      </c>
      <c r="U17" s="47">
        <f t="shared" si="13"/>
        <v>133069.97024528056</v>
      </c>
      <c r="V17" s="42"/>
      <c r="Y17" s="2">
        <v>16</v>
      </c>
      <c r="Z17" s="2">
        <v>2015</v>
      </c>
      <c r="AA17" s="42">
        <v>7.3000000000000001E-3</v>
      </c>
      <c r="AB17" s="42">
        <v>2.8999999999999998E-3</v>
      </c>
      <c r="AC17" s="52">
        <f t="shared" si="0"/>
        <v>211473.68629098599</v>
      </c>
      <c r="AD17" s="52"/>
      <c r="AE17" s="52">
        <f t="shared" si="1"/>
        <v>152477.44159383024</v>
      </c>
      <c r="AF17" s="42">
        <f t="shared" si="3"/>
        <v>2.2690618762475048E-3</v>
      </c>
      <c r="AG17" s="42"/>
    </row>
    <row r="18" spans="1:33" x14ac:dyDescent="0.25">
      <c r="A18" s="8">
        <v>43739</v>
      </c>
      <c r="B18" s="2">
        <v>72.519997000000004</v>
      </c>
      <c r="C18" s="2">
        <v>75.290001000000004</v>
      </c>
      <c r="D18" s="2">
        <v>71.300003000000004</v>
      </c>
      <c r="E18" s="2">
        <v>75.019997000000004</v>
      </c>
      <c r="F18" s="2">
        <v>73.979904000000005</v>
      </c>
      <c r="G18" s="2">
        <v>0</v>
      </c>
      <c r="H18" s="9">
        <f t="shared" si="9"/>
        <v>2.5350443559582398E-2</v>
      </c>
      <c r="I18" s="9">
        <f t="shared" si="6"/>
        <v>0.11009775670379963</v>
      </c>
      <c r="J18" s="31">
        <f t="shared" si="10"/>
        <v>2.7422774167298065E-3</v>
      </c>
      <c r="K18" s="9">
        <f t="shared" si="7"/>
        <v>0.17101245602405657</v>
      </c>
      <c r="L18" s="9">
        <f t="shared" si="11"/>
        <v>1.9363466365588931E-3</v>
      </c>
      <c r="O18" s="21">
        <f t="shared" si="8"/>
        <v>328159.02150819503</v>
      </c>
      <c r="S18" s="2">
        <v>6</v>
      </c>
      <c r="T18" s="47">
        <f t="shared" si="12"/>
        <v>154464.98908482399</v>
      </c>
      <c r="U18" s="47">
        <f t="shared" si="13"/>
        <v>140895.15907507218</v>
      </c>
      <c r="Y18" s="2">
        <v>17</v>
      </c>
      <c r="Z18" s="2">
        <v>2016</v>
      </c>
      <c r="AA18" s="42">
        <v>2.07E-2</v>
      </c>
      <c r="AB18" s="42">
        <v>0.12529999999999999</v>
      </c>
      <c r="AC18" s="52">
        <f t="shared" si="0"/>
        <v>237971.33918324654</v>
      </c>
      <c r="AD18" s="52"/>
      <c r="AE18" s="52">
        <f t="shared" si="1"/>
        <v>167426.19605536541</v>
      </c>
      <c r="AF18" s="42">
        <f t="shared" si="3"/>
        <v>9.8039121756487019E-2</v>
      </c>
      <c r="AG18" s="42"/>
    </row>
    <row r="19" spans="1:33" x14ac:dyDescent="0.25">
      <c r="A19" s="8">
        <v>43709</v>
      </c>
      <c r="B19" s="2">
        <v>72.010002</v>
      </c>
      <c r="C19" s="2">
        <v>74.699996999999996</v>
      </c>
      <c r="D19" s="2">
        <v>72.010002</v>
      </c>
      <c r="E19" s="2">
        <v>73.480002999999996</v>
      </c>
      <c r="F19" s="2">
        <v>72.150847999999996</v>
      </c>
      <c r="G19" s="2">
        <v>0</v>
      </c>
      <c r="H19" s="9">
        <f t="shared" si="9"/>
        <v>1.2679155434107183E-2</v>
      </c>
      <c r="I19" s="9">
        <f t="shared" si="6"/>
        <v>0.10496942172813294</v>
      </c>
      <c r="J19" s="31">
        <f t="shared" si="10"/>
        <v>3.2619846711313422E-3</v>
      </c>
      <c r="K19" s="9">
        <f t="shared" si="7"/>
        <v>0.17682444791026802</v>
      </c>
      <c r="L19" s="9">
        <f t="shared" si="11"/>
        <v>1.936864626913577E-3</v>
      </c>
      <c r="O19" s="21">
        <f t="shared" si="8"/>
        <v>320045.720533329</v>
      </c>
      <c r="S19" s="2">
        <v>7</v>
      </c>
      <c r="T19" s="47">
        <f t="shared" si="12"/>
        <v>166074.0337855485</v>
      </c>
      <c r="U19" s="47">
        <f t="shared" si="13"/>
        <v>149180.50867674212</v>
      </c>
      <c r="Y19" s="2">
        <v>18</v>
      </c>
      <c r="Z19" s="2">
        <v>2017</v>
      </c>
      <c r="AA19" s="42">
        <v>2.1100000000000001E-2</v>
      </c>
      <c r="AB19" s="42">
        <v>0.21049999999999999</v>
      </c>
      <c r="AC19" s="52">
        <f t="shared" si="0"/>
        <v>288064.30608131993</v>
      </c>
      <c r="AD19" s="52"/>
      <c r="AE19" s="52">
        <f t="shared" si="1"/>
        <v>195001.72498491537</v>
      </c>
      <c r="AF19" s="42">
        <f t="shared" si="3"/>
        <v>0.16470259481037924</v>
      </c>
      <c r="AG19" s="42"/>
    </row>
    <row r="20" spans="1:33" x14ac:dyDescent="0.25">
      <c r="A20" s="8">
        <v>43678</v>
      </c>
      <c r="B20" s="2">
        <v>73.339995999999999</v>
      </c>
      <c r="C20" s="2">
        <v>73.339995999999999</v>
      </c>
      <c r="D20" s="2">
        <v>70.470000999999996</v>
      </c>
      <c r="E20" s="2">
        <v>72.559997999999993</v>
      </c>
      <c r="F20" s="2">
        <v>71.247489999999999</v>
      </c>
      <c r="G20" s="2">
        <v>0</v>
      </c>
      <c r="H20" s="9">
        <f t="shared" si="9"/>
        <v>-2.0253981941537741E-2</v>
      </c>
      <c r="I20" s="9">
        <f t="shared" si="6"/>
        <v>1.4907992322324452E-2</v>
      </c>
      <c r="J20" s="31">
        <f t="shared" si="10"/>
        <v>3.2570353700640776E-3</v>
      </c>
      <c r="K20" s="9">
        <f t="shared" si="7"/>
        <v>0.19196355049482697</v>
      </c>
      <c r="L20" s="9">
        <f t="shared" si="11"/>
        <v>1.9419431245017375E-3</v>
      </c>
      <c r="O20" s="21">
        <f t="shared" si="8"/>
        <v>316038.61777537462</v>
      </c>
      <c r="S20" s="2">
        <v>8</v>
      </c>
      <c r="T20" s="47">
        <f t="shared" si="12"/>
        <v>178555.57340995705</v>
      </c>
      <c r="U20" s="47">
        <f t="shared" si="13"/>
        <v>157953.07883639671</v>
      </c>
      <c r="Y20" s="2">
        <v>19</v>
      </c>
      <c r="Z20" s="2">
        <v>2018</v>
      </c>
      <c r="AA20" s="42">
        <v>1.9099999999999999E-2</v>
      </c>
      <c r="AB20" s="42">
        <v>-5.2600000000000001E-2</v>
      </c>
      <c r="AC20" s="52">
        <f t="shared" si="0"/>
        <v>272912.12358144252</v>
      </c>
      <c r="AD20" s="52"/>
      <c r="AE20" s="52">
        <f t="shared" si="1"/>
        <v>184744.63425070883</v>
      </c>
      <c r="AF20" s="42">
        <f>AB20</f>
        <v>-5.2600000000000001E-2</v>
      </c>
      <c r="AG20" s="42"/>
    </row>
    <row r="21" spans="1:33" x14ac:dyDescent="0.25">
      <c r="A21" s="8">
        <v>43647</v>
      </c>
      <c r="B21" s="2">
        <v>73.540001000000004</v>
      </c>
      <c r="C21" s="2">
        <v>75.120002999999997</v>
      </c>
      <c r="D21" s="2">
        <v>73.540001000000004</v>
      </c>
      <c r="E21" s="2">
        <v>74.059997999999993</v>
      </c>
      <c r="F21" s="2">
        <v>72.720366999999996</v>
      </c>
      <c r="G21" s="2">
        <v>0</v>
      </c>
      <c r="H21" s="9">
        <f t="shared" si="9"/>
        <v>1.7888644776012472E-2</v>
      </c>
      <c r="I21" s="9">
        <f t="shared" si="6"/>
        <v>3.2910035055272575E-2</v>
      </c>
      <c r="J21" s="31">
        <f t="shared" si="10"/>
        <v>3.2799085580498123E-3</v>
      </c>
      <c r="K21" s="9">
        <f t="shared" si="7"/>
        <v>0.24142134720440561</v>
      </c>
      <c r="L21" s="9">
        <f t="shared" si="11"/>
        <v>1.9061006290463118E-3</v>
      </c>
      <c r="O21" s="21">
        <f t="shared" si="8"/>
        <v>322571.98493305471</v>
      </c>
      <c r="R21" s="2" t="s">
        <v>7</v>
      </c>
      <c r="S21" s="2">
        <v>9</v>
      </c>
      <c r="T21" s="47">
        <f t="shared" si="12"/>
        <v>191975.18160441582</v>
      </c>
      <c r="U21" s="47">
        <f t="shared" si="13"/>
        <v>167241.52059274109</v>
      </c>
      <c r="Y21" s="2">
        <v>20</v>
      </c>
      <c r="Z21" s="2">
        <v>2019</v>
      </c>
      <c r="AA21" s="42">
        <v>2.29E-2</v>
      </c>
      <c r="AB21" s="42">
        <v>0.30649999999999999</v>
      </c>
      <c r="AC21" s="52">
        <f t="shared" si="0"/>
        <v>356559.68945915462</v>
      </c>
      <c r="AD21" s="52"/>
      <c r="AE21" s="52">
        <f t="shared" si="1"/>
        <v>229049.42130850157</v>
      </c>
      <c r="AF21" s="42">
        <f t="shared" si="3"/>
        <v>0.23981636726546907</v>
      </c>
      <c r="AG21" s="42"/>
    </row>
    <row r="22" spans="1:33" x14ac:dyDescent="0.25">
      <c r="A22" s="8">
        <v>43617</v>
      </c>
      <c r="B22" s="2">
        <v>68.330001999999993</v>
      </c>
      <c r="C22" s="2">
        <v>73.269997000000004</v>
      </c>
      <c r="D22" s="2">
        <v>68.330001999999993</v>
      </c>
      <c r="E22" s="2">
        <v>73.010002</v>
      </c>
      <c r="F22" s="2">
        <v>71.442359999999994</v>
      </c>
      <c r="G22" s="2">
        <v>0</v>
      </c>
      <c r="H22" s="9">
        <f t="shared" si="9"/>
        <v>6.5995076142793166E-2</v>
      </c>
      <c r="I22" s="9">
        <f t="shared" si="6"/>
        <v>4.9684662017479182E-2</v>
      </c>
      <c r="J22" s="31">
        <f t="shared" si="10"/>
        <v>3.3503803903042278E-3</v>
      </c>
      <c r="K22" s="9">
        <f t="shared" si="7"/>
        <v>0.22138378142766757</v>
      </c>
      <c r="L22" s="9">
        <f t="shared" si="11"/>
        <v>1.9107786874700751E-3</v>
      </c>
      <c r="O22" s="21">
        <f t="shared" si="8"/>
        <v>316903.01939072821</v>
      </c>
      <c r="S22" s="2">
        <v>10</v>
      </c>
      <c r="T22" s="47">
        <f t="shared" si="12"/>
        <v>206403.36029966379</v>
      </c>
      <c r="U22" s="47">
        <f t="shared" si="13"/>
        <v>177076.16981079857</v>
      </c>
      <c r="Y22" s="2">
        <v>21</v>
      </c>
      <c r="Z22" s="2">
        <v>2020</v>
      </c>
      <c r="AA22" s="42">
        <v>3.2000000000000002E-3</v>
      </c>
      <c r="AB22" s="42">
        <v>-3.44E-2</v>
      </c>
      <c r="AC22" s="59">
        <f t="shared" si="0"/>
        <v>344294.03614175972</v>
      </c>
      <c r="AD22" s="52"/>
      <c r="AE22" s="59">
        <f t="shared" si="1"/>
        <v>221170.12121548911</v>
      </c>
      <c r="AF22" s="42">
        <f>AB22</f>
        <v>-3.44E-2</v>
      </c>
      <c r="AG22" s="42"/>
    </row>
    <row r="23" spans="1:33" x14ac:dyDescent="0.25">
      <c r="A23" s="8">
        <v>43586</v>
      </c>
      <c r="B23" s="2">
        <v>72.629997000000003</v>
      </c>
      <c r="C23" s="2">
        <v>73.300003000000004</v>
      </c>
      <c r="D23" s="2">
        <v>68.489998</v>
      </c>
      <c r="E23" s="2">
        <v>68.489998</v>
      </c>
      <c r="F23" s="2">
        <v>67.019408999999996</v>
      </c>
      <c r="G23" s="2">
        <v>0</v>
      </c>
      <c r="H23" s="9">
        <f t="shared" si="9"/>
        <v>-6.4472053975999644E-2</v>
      </c>
      <c r="I23" s="9">
        <f t="shared" si="6"/>
        <v>2.1589601034646706E-2</v>
      </c>
      <c r="J23" s="31">
        <f t="shared" si="10"/>
        <v>3.0247581943960169E-3</v>
      </c>
      <c r="K23" s="9">
        <f t="shared" si="7"/>
        <v>0.17222467326966254</v>
      </c>
      <c r="L23" s="9">
        <f t="shared" si="11"/>
        <v>1.7702005459389542E-3</v>
      </c>
      <c r="O23" s="21">
        <f t="shared" si="8"/>
        <v>297283.75532222266</v>
      </c>
      <c r="S23" s="2">
        <v>11</v>
      </c>
      <c r="T23" s="47">
        <f t="shared" si="12"/>
        <v>221915.91010331351</v>
      </c>
      <c r="U23" s="47">
        <f t="shared" si="13"/>
        <v>187489.14625823929</v>
      </c>
    </row>
    <row r="24" spans="1:33" x14ac:dyDescent="0.25">
      <c r="A24" s="8">
        <v>43556</v>
      </c>
      <c r="B24" s="2">
        <v>71.220000999999996</v>
      </c>
      <c r="C24" s="2">
        <v>73.209998999999996</v>
      </c>
      <c r="D24" s="2">
        <v>71.209998999999996</v>
      </c>
      <c r="E24" s="2">
        <v>73.209998999999996</v>
      </c>
      <c r="F24" s="2">
        <v>71.638062000000005</v>
      </c>
      <c r="G24" s="2">
        <v>0</v>
      </c>
      <c r="H24" s="9">
        <f t="shared" si="9"/>
        <v>4.4998725297543604E-2</v>
      </c>
      <c r="I24" s="9">
        <f t="shared" si="6"/>
        <v>9.5038022876458544E-2</v>
      </c>
      <c r="J24" s="31">
        <f t="shared" si="10"/>
        <v>2.5955389379667664E-3</v>
      </c>
      <c r="K24" s="9">
        <f t="shared" si="7"/>
        <v>0.25903890131226553</v>
      </c>
      <c r="L24" s="9">
        <f t="shared" si="11"/>
        <v>1.5338720123136875E-3</v>
      </c>
      <c r="O24" s="21">
        <f t="shared" si="8"/>
        <v>317771.11158002331</v>
      </c>
      <c r="S24" s="2">
        <v>12</v>
      </c>
      <c r="T24" s="47">
        <f t="shared" si="12"/>
        <v>238594.32852974796</v>
      </c>
      <c r="U24" s="47">
        <f t="shared" si="13"/>
        <v>198514.45850789896</v>
      </c>
      <c r="AF24" s="2">
        <f>COUNTIF(AF2:AF22,"&lt;0")</f>
        <v>6</v>
      </c>
    </row>
    <row r="25" spans="1:33" x14ac:dyDescent="0.25">
      <c r="A25" s="8">
        <v>43525</v>
      </c>
      <c r="B25" s="2">
        <v>70.25</v>
      </c>
      <c r="C25" s="2">
        <v>71.309997999999993</v>
      </c>
      <c r="D25" s="2">
        <v>68.589995999999999</v>
      </c>
      <c r="E25" s="2">
        <v>70.410004000000001</v>
      </c>
      <c r="F25" s="2">
        <v>68.553252999999998</v>
      </c>
      <c r="G25" s="2">
        <v>0</v>
      </c>
      <c r="H25" s="9">
        <f t="shared" si="9"/>
        <v>9.1728799373261768E-3</v>
      </c>
      <c r="I25" s="9">
        <f t="shared" si="6"/>
        <v>7.7132966171239367E-2</v>
      </c>
      <c r="J25" s="31">
        <f t="shared" si="10"/>
        <v>2.4817422861205338E-3</v>
      </c>
      <c r="K25" s="9">
        <f t="shared" si="7"/>
        <v>0.21694030103774958</v>
      </c>
      <c r="L25" s="9">
        <f t="shared" si="11"/>
        <v>1.4820803877626132E-3</v>
      </c>
      <c r="O25" s="21">
        <f t="shared" si="8"/>
        <v>304087.55904419307</v>
      </c>
      <c r="S25" s="2">
        <v>13</v>
      </c>
      <c r="T25" s="47">
        <f t="shared" si="12"/>
        <v>256526.23815957439</v>
      </c>
      <c r="U25" s="47">
        <f t="shared" si="13"/>
        <v>210188.1150090977</v>
      </c>
    </row>
    <row r="26" spans="1:33" x14ac:dyDescent="0.25">
      <c r="A26" s="8">
        <v>43497</v>
      </c>
      <c r="B26" s="2">
        <v>67.519997000000004</v>
      </c>
      <c r="C26" s="2">
        <v>70.040001000000004</v>
      </c>
      <c r="D26" s="2">
        <v>67.519997000000004</v>
      </c>
      <c r="E26" s="2">
        <v>69.769997000000004</v>
      </c>
      <c r="F26" s="2">
        <v>67.930137999999999</v>
      </c>
      <c r="G26" s="2">
        <v>0</v>
      </c>
      <c r="H26" s="9">
        <f t="shared" si="9"/>
        <v>3.5009549707310565E-2</v>
      </c>
      <c r="I26" s="9">
        <f t="shared" si="6"/>
        <v>7.5471932606471129E-2</v>
      </c>
      <c r="J26" s="31">
        <f t="shared" si="10"/>
        <v>2.5646073047975917E-3</v>
      </c>
      <c r="K26" s="9">
        <f t="shared" si="7"/>
        <v>0.22368771423273279</v>
      </c>
      <c r="L26" s="9">
        <f t="shared" si="11"/>
        <v>1.4892376229542787E-3</v>
      </c>
      <c r="O26" s="21">
        <f t="shared" si="8"/>
        <v>301323.55425868969</v>
      </c>
      <c r="S26" s="2">
        <v>14</v>
      </c>
      <c r="T26" s="47">
        <f t="shared" si="12"/>
        <v>275805.84697803506</v>
      </c>
      <c r="U26" s="47">
        <f t="shared" si="13"/>
        <v>222548.24169051537</v>
      </c>
    </row>
    <row r="27" spans="1:33" x14ac:dyDescent="0.25">
      <c r="A27" s="8">
        <v>43466</v>
      </c>
      <c r="B27" s="2">
        <v>62.139999000000003</v>
      </c>
      <c r="C27" s="2">
        <v>67.410004000000001</v>
      </c>
      <c r="D27" s="2">
        <v>60.689999</v>
      </c>
      <c r="E27" s="2">
        <v>67.410004000000001</v>
      </c>
      <c r="F27" s="2">
        <v>65.632378000000003</v>
      </c>
      <c r="G27" s="2">
        <v>0</v>
      </c>
      <c r="H27" s="9">
        <f t="shared" si="9"/>
        <v>9.1763316019012608E-2</v>
      </c>
      <c r="I27" s="9">
        <f t="shared" si="6"/>
        <v>1.4510734025018294E-2</v>
      </c>
      <c r="J27" s="31">
        <f t="shared" si="10"/>
        <v>2.6084160147377671E-3</v>
      </c>
      <c r="K27" s="9">
        <f t="shared" si="7"/>
        <v>0.1781058248930755</v>
      </c>
      <c r="L27" s="9">
        <f t="shared" si="11"/>
        <v>1.4941640648502218E-3</v>
      </c>
      <c r="O27" s="21">
        <f t="shared" si="8"/>
        <v>291131.18264841201</v>
      </c>
      <c r="S27" s="2">
        <v>15</v>
      </c>
      <c r="T27" s="47">
        <f t="shared" si="12"/>
        <v>296534.44331083191</v>
      </c>
      <c r="U27" s="47">
        <f t="shared" si="13"/>
        <v>235635.20647871218</v>
      </c>
    </row>
    <row r="28" spans="1:33" x14ac:dyDescent="0.25">
      <c r="A28" s="8">
        <v>43435</v>
      </c>
      <c r="B28" s="2">
        <v>69.569999999999993</v>
      </c>
      <c r="C28" s="2">
        <v>69.569999999999993</v>
      </c>
      <c r="D28" s="2">
        <v>58.169998</v>
      </c>
      <c r="E28" s="2">
        <v>62.080002</v>
      </c>
      <c r="F28" s="2">
        <v>60.115940000000002</v>
      </c>
      <c r="G28" s="2">
        <v>0</v>
      </c>
      <c r="H28" s="9">
        <f t="shared" si="9"/>
        <v>-9.7936513459922644E-2</v>
      </c>
      <c r="I28" s="9">
        <f t="shared" si="6"/>
        <v>-0.10528841216663704</v>
      </c>
      <c r="J28" s="31">
        <f t="shared" si="10"/>
        <v>2.1350977101239595E-3</v>
      </c>
      <c r="K28" s="9">
        <f t="shared" si="7"/>
        <v>0.11912845355285576</v>
      </c>
      <c r="L28" s="9">
        <f t="shared" si="11"/>
        <v>1.2002800339438004E-3</v>
      </c>
      <c r="O28" s="21">
        <f t="shared" si="8"/>
        <v>266661.44426796446</v>
      </c>
      <c r="S28" s="2">
        <v>16</v>
      </c>
      <c r="T28" s="47">
        <f t="shared" si="12"/>
        <v>318820.92795758561</v>
      </c>
      <c r="U28" s="47">
        <f t="shared" si="13"/>
        <v>249491.75113896962</v>
      </c>
    </row>
    <row r="29" spans="1:33" x14ac:dyDescent="0.25">
      <c r="A29" s="8">
        <v>43405</v>
      </c>
      <c r="B29" s="2">
        <v>68.260002</v>
      </c>
      <c r="C29" s="2">
        <v>70.040001000000004</v>
      </c>
      <c r="D29" s="2">
        <v>65.730002999999996</v>
      </c>
      <c r="E29" s="2">
        <v>68.819999999999993</v>
      </c>
      <c r="F29" s="2">
        <v>66.642692999999994</v>
      </c>
      <c r="G29" s="2">
        <v>0</v>
      </c>
      <c r="H29" s="9">
        <f t="shared" si="9"/>
        <v>2.0613616996095319E-2</v>
      </c>
      <c r="I29" s="9">
        <f t="shared" si="6"/>
        <v>4.9338107607793759E-2</v>
      </c>
      <c r="J29" s="31">
        <f t="shared" si="10"/>
        <v>1.2517625793966583E-3</v>
      </c>
      <c r="K29" s="9">
        <f t="shared" si="7"/>
        <v>0.27183206952991357</v>
      </c>
      <c r="L29" s="9">
        <f t="shared" si="11"/>
        <v>7.0724669846545466E-4</v>
      </c>
      <c r="O29" s="21">
        <f t="shared" si="8"/>
        <v>295612.72376821458</v>
      </c>
      <c r="S29" s="2">
        <v>17</v>
      </c>
      <c r="T29" s="47">
        <f t="shared" si="12"/>
        <v>342782.38631857105</v>
      </c>
      <c r="U29" s="47">
        <f t="shared" si="13"/>
        <v>264163.13086904102</v>
      </c>
    </row>
    <row r="30" spans="1:33" x14ac:dyDescent="0.25">
      <c r="A30" s="8">
        <v>43374</v>
      </c>
      <c r="B30" s="2">
        <v>72.930000000000007</v>
      </c>
      <c r="C30" s="2">
        <v>72.930000000000007</v>
      </c>
      <c r="D30" s="2">
        <v>65.650002000000001</v>
      </c>
      <c r="E30" s="2">
        <v>67.430000000000007</v>
      </c>
      <c r="F30" s="2">
        <v>65.296691999999993</v>
      </c>
      <c r="G30" s="2">
        <v>0</v>
      </c>
      <c r="H30" s="9">
        <f t="shared" si="9"/>
        <v>-6.9860080923423717E-2</v>
      </c>
      <c r="I30" s="9">
        <f t="shared" si="6"/>
        <v>3.3567706024143433E-2</v>
      </c>
      <c r="J30" s="31">
        <f t="shared" si="10"/>
        <v>1.2876282506538615E-3</v>
      </c>
      <c r="K30" s="9">
        <f t="shared" si="7"/>
        <v>0.26258554112014365</v>
      </c>
      <c r="L30" s="9">
        <f t="shared" si="11"/>
        <v>7.5065704413217974E-4</v>
      </c>
      <c r="O30" s="21">
        <f t="shared" si="8"/>
        <v>289642.15139346465</v>
      </c>
      <c r="S30" s="2">
        <v>18</v>
      </c>
      <c r="T30" s="47">
        <f t="shared" si="12"/>
        <v>368544.70352048433</v>
      </c>
      <c r="U30" s="47">
        <f t="shared" si="13"/>
        <v>279697.26210172242</v>
      </c>
    </row>
    <row r="31" spans="1:33" x14ac:dyDescent="0.25">
      <c r="A31" s="8">
        <v>43344</v>
      </c>
      <c r="B31" s="2">
        <v>72.910004000000001</v>
      </c>
      <c r="C31" s="2">
        <v>73.610000999999997</v>
      </c>
      <c r="D31" s="2">
        <v>72.25</v>
      </c>
      <c r="E31" s="2">
        <v>72.819999999999993</v>
      </c>
      <c r="F31" s="2">
        <v>70.200935000000001</v>
      </c>
      <c r="G31" s="2">
        <v>0</v>
      </c>
      <c r="H31" s="9">
        <f t="shared" si="9"/>
        <v>-2.8756286149804948E-3</v>
      </c>
      <c r="I31" s="9">
        <f t="shared" si="6"/>
        <v>0.14502017459530922</v>
      </c>
      <c r="J31" s="31">
        <f t="shared" si="10"/>
        <v>7.3301245999139286E-4</v>
      </c>
      <c r="K31" s="9">
        <f t="shared" si="7"/>
        <v>0.41762440695068553</v>
      </c>
      <c r="L31" s="9">
        <f t="shared" si="11"/>
        <v>4.9250692245098059E-4</v>
      </c>
      <c r="O31" s="21">
        <f t="shared" si="8"/>
        <v>311396.32377139066</v>
      </c>
      <c r="S31" s="2">
        <v>19</v>
      </c>
      <c r="T31" s="47">
        <f t="shared" si="12"/>
        <v>396243.22577289626</v>
      </c>
      <c r="U31" s="47">
        <f t="shared" si="13"/>
        <v>296144.87899896386</v>
      </c>
    </row>
    <row r="32" spans="1:33" x14ac:dyDescent="0.25">
      <c r="A32" s="8">
        <v>43313</v>
      </c>
      <c r="B32" s="2">
        <v>70.519997000000004</v>
      </c>
      <c r="C32" s="2">
        <v>73.269997000000004</v>
      </c>
      <c r="D32" s="2">
        <v>70.519997000000004</v>
      </c>
      <c r="E32" s="2">
        <v>73.029999000000004</v>
      </c>
      <c r="F32" s="2">
        <v>70.403389000000004</v>
      </c>
      <c r="G32" s="2">
        <v>0</v>
      </c>
      <c r="H32" s="9">
        <f t="shared" si="9"/>
        <v>3.4419321916998862E-2</v>
      </c>
      <c r="I32" s="9">
        <f t="shared" si="6"/>
        <v>0.17784182318996014</v>
      </c>
      <c r="J32" s="31">
        <f t="shared" si="10"/>
        <v>7.07484969262052E-4</v>
      </c>
      <c r="K32" s="9">
        <f t="shared" si="7"/>
        <v>0.39677197331008363</v>
      </c>
      <c r="L32" s="9">
        <f t="shared" si="11"/>
        <v>4.9288255714225219E-4</v>
      </c>
      <c r="O32" s="21">
        <f t="shared" si="8"/>
        <v>312294.36638767226</v>
      </c>
      <c r="S32" s="2">
        <v>20</v>
      </c>
      <c r="T32" s="47">
        <f t="shared" si="12"/>
        <v>426023.47142992826</v>
      </c>
      <c r="U32" s="47">
        <f t="shared" si="13"/>
        <v>313559.6991486277</v>
      </c>
      <c r="V32" s="2" t="s">
        <v>7</v>
      </c>
    </row>
    <row r="33" spans="1:15" x14ac:dyDescent="0.25">
      <c r="A33" s="8">
        <v>43282</v>
      </c>
      <c r="B33" s="2">
        <v>68.550003000000004</v>
      </c>
      <c r="C33" s="2">
        <v>71.339995999999999</v>
      </c>
      <c r="D33" s="2">
        <v>68.279999000000004</v>
      </c>
      <c r="E33" s="2">
        <v>70.599997999999999</v>
      </c>
      <c r="F33" s="2">
        <v>68.060783000000001</v>
      </c>
      <c r="G33" s="2">
        <v>0</v>
      </c>
      <c r="H33" s="9">
        <f t="shared" si="9"/>
        <v>3.7463463025698571E-2</v>
      </c>
      <c r="I33" s="9">
        <f t="shared" si="6"/>
        <v>0.16187682226145411</v>
      </c>
      <c r="J33" s="31">
        <f t="shared" si="10"/>
        <v>6.8621722453827277E-4</v>
      </c>
      <c r="K33" s="9">
        <f t="shared" si="7"/>
        <v>0.34607223961851263</v>
      </c>
      <c r="L33" s="9">
        <f t="shared" si="11"/>
        <v>4.7892536990118558E-4</v>
      </c>
      <c r="O33" s="21">
        <f t="shared" si="8"/>
        <v>301903.06751900614</v>
      </c>
    </row>
    <row r="34" spans="1:15" x14ac:dyDescent="0.25">
      <c r="A34" s="8">
        <v>43252</v>
      </c>
      <c r="B34" s="2">
        <v>68.849997999999999</v>
      </c>
      <c r="C34" s="2">
        <v>70.25</v>
      </c>
      <c r="D34" s="2">
        <v>67.849997999999999</v>
      </c>
      <c r="E34" s="2">
        <v>68.319999999999993</v>
      </c>
      <c r="F34" s="2">
        <v>65.603065000000001</v>
      </c>
      <c r="G34" s="2">
        <v>0</v>
      </c>
      <c r="H34" s="9">
        <f t="shared" si="9"/>
        <v>2.7888609303221086E-3</v>
      </c>
      <c r="I34" s="9">
        <f t="shared" si="6"/>
        <v>0.12155476950852515</v>
      </c>
      <c r="J34" s="31">
        <f t="shared" si="10"/>
        <v>6.3954648286011035E-4</v>
      </c>
      <c r="K34" s="9">
        <f t="shared" si="7"/>
        <v>0.30081551571980941</v>
      </c>
      <c r="L34" s="9">
        <f t="shared" si="11"/>
        <v>4.9422298731764691E-4</v>
      </c>
      <c r="O34" s="21">
        <f t="shared" si="8"/>
        <v>291001.156453765</v>
      </c>
    </row>
    <row r="35" spans="1:15" x14ac:dyDescent="0.25">
      <c r="A35" s="8">
        <v>43221</v>
      </c>
      <c r="B35" s="2">
        <v>66.449996999999996</v>
      </c>
      <c r="C35" s="2">
        <v>68.709998999999996</v>
      </c>
      <c r="D35" s="2">
        <v>65.889999000000003</v>
      </c>
      <c r="E35" s="2">
        <v>68.129997000000003</v>
      </c>
      <c r="F35" s="2">
        <v>65.420615999999995</v>
      </c>
      <c r="G35" s="2">
        <v>0</v>
      </c>
      <c r="H35" s="9">
        <f t="shared" si="9"/>
        <v>2.7911865259401151E-2</v>
      </c>
      <c r="I35" s="9">
        <f t="shared" si="6"/>
        <v>0.14426046663139117</v>
      </c>
      <c r="J35" s="31">
        <f t="shared" si="10"/>
        <v>6.365650954346146E-4</v>
      </c>
      <c r="K35" s="9">
        <f t="shared" si="7"/>
        <v>0.35403100569343759</v>
      </c>
      <c r="L35" s="9">
        <f t="shared" si="11"/>
        <v>4.9934484047236378E-4</v>
      </c>
      <c r="O35" s="21">
        <f t="shared" si="8"/>
        <v>290191.85173616017</v>
      </c>
    </row>
    <row r="36" spans="1:15" x14ac:dyDescent="0.25">
      <c r="A36" s="8">
        <v>43191</v>
      </c>
      <c r="B36" s="2">
        <v>64.540001000000004</v>
      </c>
      <c r="C36" s="2">
        <v>67.800003000000004</v>
      </c>
      <c r="D36" s="2">
        <v>64.540001000000004</v>
      </c>
      <c r="E36" s="2">
        <v>66.279999000000004</v>
      </c>
      <c r="F36" s="2">
        <v>63.644188</v>
      </c>
      <c r="G36" s="2">
        <v>0</v>
      </c>
      <c r="H36" s="9">
        <f t="shared" si="9"/>
        <v>7.6166467898177836E-3</v>
      </c>
      <c r="I36" s="9">
        <f t="shared" si="6"/>
        <v>0.11854657004025694</v>
      </c>
      <c r="J36" s="31">
        <f t="shared" si="10"/>
        <v>6.1143661084111481E-4</v>
      </c>
      <c r="K36" s="9">
        <f t="shared" si="7"/>
        <v>0.3147427500344363</v>
      </c>
      <c r="L36" s="9">
        <f t="shared" si="11"/>
        <v>4.9043240532868192E-4</v>
      </c>
      <c r="O36" s="21">
        <f t="shared" si="8"/>
        <v>282311.99730623607</v>
      </c>
    </row>
    <row r="37" spans="1:15" x14ac:dyDescent="0.25">
      <c r="A37" s="8">
        <v>43160</v>
      </c>
      <c r="B37" s="2">
        <v>66.830001999999993</v>
      </c>
      <c r="C37" s="2">
        <v>69.730002999999996</v>
      </c>
      <c r="D37" s="2">
        <v>64.769997000000004</v>
      </c>
      <c r="E37" s="2">
        <v>66.029999000000004</v>
      </c>
      <c r="F37" s="2">
        <v>63.163097</v>
      </c>
      <c r="G37" s="2">
        <v>0</v>
      </c>
      <c r="H37" s="9">
        <f t="shared" si="9"/>
        <v>-2.365811123340025E-2</v>
      </c>
      <c r="I37" s="9">
        <f t="shared" si="6"/>
        <v>0.12125559202357006</v>
      </c>
      <c r="J37" s="31">
        <f t="shared" si="10"/>
        <v>6.1194967537916555E-4</v>
      </c>
      <c r="K37" s="9">
        <f t="shared" si="7"/>
        <v>0.32819081355899415</v>
      </c>
      <c r="L37" s="9">
        <f t="shared" si="11"/>
        <v>4.8952635976997488E-4</v>
      </c>
      <c r="O37" s="21">
        <f t="shared" si="8"/>
        <v>280177.98058979912</v>
      </c>
    </row>
    <row r="38" spans="1:15" x14ac:dyDescent="0.25">
      <c r="A38" s="8">
        <v>43132</v>
      </c>
      <c r="B38" s="2">
        <v>70.239998</v>
      </c>
      <c r="C38" s="2">
        <v>70.239998</v>
      </c>
      <c r="D38" s="2">
        <v>64.400002000000001</v>
      </c>
      <c r="E38" s="2">
        <v>67.629997000000003</v>
      </c>
      <c r="F38" s="2">
        <v>64.693625999999995</v>
      </c>
      <c r="G38" s="2">
        <v>0</v>
      </c>
      <c r="H38" s="9">
        <f t="shared" si="9"/>
        <v>-3.7158250521280585E-2</v>
      </c>
      <c r="I38" s="9">
        <f t="shared" si="6"/>
        <v>0.16538546300858811</v>
      </c>
      <c r="J38" s="31">
        <f t="shared" si="10"/>
        <v>5.1856566203646202E-4</v>
      </c>
      <c r="K38" s="9">
        <f t="shared" si="7"/>
        <v>0.37498690233132742</v>
      </c>
      <c r="L38" s="9">
        <f t="shared" si="11"/>
        <v>5.3925466028531435E-4</v>
      </c>
      <c r="O38" s="21">
        <f t="shared" si="8"/>
        <v>286967.07968122151</v>
      </c>
    </row>
    <row r="39" spans="1:15" x14ac:dyDescent="0.25">
      <c r="A39" s="8">
        <v>43101</v>
      </c>
      <c r="B39" s="2">
        <v>67.25</v>
      </c>
      <c r="C39" s="2">
        <v>71.480002999999996</v>
      </c>
      <c r="D39" s="2">
        <v>67.25</v>
      </c>
      <c r="E39" s="2">
        <v>70.239998</v>
      </c>
      <c r="F39" s="2">
        <v>67.190299999999993</v>
      </c>
      <c r="G39" s="2">
        <v>0</v>
      </c>
      <c r="H39" s="9">
        <f t="shared" si="9"/>
        <v>5.7960581688977435E-2</v>
      </c>
      <c r="I39" s="9">
        <f t="shared" si="6"/>
        <v>0.20607063492828492</v>
      </c>
      <c r="J39" s="31">
        <f t="shared" si="10"/>
        <v>3.0398316705049276E-4</v>
      </c>
      <c r="K39" s="9">
        <f t="shared" si="7"/>
        <v>0.52140512808831219</v>
      </c>
      <c r="L39" s="9">
        <f t="shared" si="11"/>
        <v>4.2474645290015096E-4</v>
      </c>
      <c r="O39" s="21">
        <f t="shared" si="8"/>
        <v>298041.79122538562</v>
      </c>
    </row>
    <row r="40" spans="1:15" x14ac:dyDescent="0.25">
      <c r="A40" s="8">
        <v>43070</v>
      </c>
      <c r="B40" s="2">
        <v>66.209998999999996</v>
      </c>
      <c r="C40" s="2">
        <v>67.349997999999999</v>
      </c>
      <c r="D40" s="2">
        <v>65.769997000000004</v>
      </c>
      <c r="E40" s="2">
        <v>66.699996999999996</v>
      </c>
      <c r="F40" s="2">
        <v>63.509265999999997</v>
      </c>
      <c r="G40" s="2">
        <v>0</v>
      </c>
      <c r="H40" s="9">
        <f t="shared" si="9"/>
        <v>5.2749130215835631E-3</v>
      </c>
      <c r="I40" s="9">
        <f t="shared" si="6"/>
        <v>0.18229918129629105</v>
      </c>
      <c r="J40" s="31">
        <f t="shared" si="10"/>
        <v>1.6103780485757311E-4</v>
      </c>
      <c r="K40" s="9">
        <f t="shared" si="7"/>
        <v>0.43745409022771148</v>
      </c>
      <c r="L40" s="9">
        <f t="shared" si="11"/>
        <v>5.43171427743933E-4</v>
      </c>
      <c r="O40" s="21">
        <f t="shared" si="8"/>
        <v>281713.51218925178</v>
      </c>
    </row>
    <row r="41" spans="1:15" x14ac:dyDescent="0.25">
      <c r="A41" s="8">
        <v>43040</v>
      </c>
      <c r="B41" s="2">
        <v>64.440002000000007</v>
      </c>
      <c r="C41" s="2">
        <v>66.349997999999999</v>
      </c>
      <c r="D41" s="2">
        <v>64.059997999999993</v>
      </c>
      <c r="E41" s="2">
        <v>66.349997999999999</v>
      </c>
      <c r="F41" s="2">
        <v>63.176017999999999</v>
      </c>
      <c r="G41" s="2">
        <v>0</v>
      </c>
      <c r="H41" s="9">
        <f t="shared" si="9"/>
        <v>3.0439482901422833E-2</v>
      </c>
      <c r="I41" s="9">
        <f t="shared" si="6"/>
        <v>0.20567285174983965</v>
      </c>
      <c r="J41" s="31">
        <f t="shared" si="10"/>
        <v>1.5049547601737575E-4</v>
      </c>
      <c r="K41" s="9">
        <f t="shared" si="7"/>
        <v>0.35594911989964223</v>
      </c>
      <c r="L41" s="9">
        <f t="shared" si="11"/>
        <v>6.0404764811485077E-4</v>
      </c>
      <c r="O41" s="21">
        <f t="shared" si="8"/>
        <v>280235.29538054165</v>
      </c>
    </row>
    <row r="42" spans="1:15" x14ac:dyDescent="0.25">
      <c r="A42" s="8">
        <v>43009</v>
      </c>
      <c r="B42" s="2">
        <v>63.34</v>
      </c>
      <c r="C42" s="2">
        <v>64.529999000000004</v>
      </c>
      <c r="D42" s="2">
        <v>63.34</v>
      </c>
      <c r="E42" s="2">
        <v>64.389999000000003</v>
      </c>
      <c r="F42" s="2">
        <v>61.309780000000003</v>
      </c>
      <c r="G42" s="2">
        <v>0</v>
      </c>
      <c r="H42" s="9">
        <f t="shared" si="9"/>
        <v>2.570663259655517E-2</v>
      </c>
      <c r="I42" s="9">
        <f t="shared" si="6"/>
        <v>0.18549407919863647</v>
      </c>
      <c r="J42" s="31">
        <f t="shared" si="10"/>
        <v>2.0092835660237161E-4</v>
      </c>
      <c r="K42" s="9">
        <f t="shared" si="7"/>
        <v>0.28230844290720264</v>
      </c>
      <c r="L42" s="9">
        <f t="shared" si="11"/>
        <v>5.8994673807371005E-4</v>
      </c>
      <c r="O42" s="21">
        <f t="shared" si="8"/>
        <v>271957.06301109429</v>
      </c>
    </row>
    <row r="43" spans="1:15" x14ac:dyDescent="0.25">
      <c r="A43" s="8">
        <v>42979</v>
      </c>
      <c r="B43" s="2">
        <v>61.93</v>
      </c>
      <c r="C43" s="2">
        <v>63.029998999999997</v>
      </c>
      <c r="D43" s="2">
        <v>61.439999</v>
      </c>
      <c r="E43" s="2">
        <v>63.029998999999997</v>
      </c>
      <c r="F43" s="2">
        <v>59.773212000000001</v>
      </c>
      <c r="G43" s="2">
        <v>0</v>
      </c>
      <c r="H43" s="9">
        <f t="shared" si="9"/>
        <v>2.0398334455250335E-2</v>
      </c>
      <c r="I43" s="9">
        <f t="shared" si="6"/>
        <v>0.20704894048829409</v>
      </c>
      <c r="J43" s="31">
        <f t="shared" si="10"/>
        <v>2.9656643506673243E-4</v>
      </c>
      <c r="K43" s="9">
        <f t="shared" si="7"/>
        <v>0.25692418769830261</v>
      </c>
      <c r="L43" s="9">
        <f t="shared" si="11"/>
        <v>8.0402135884096631E-4</v>
      </c>
      <c r="O43" s="21">
        <f t="shared" si="8"/>
        <v>265141.17620809429</v>
      </c>
    </row>
    <row r="44" spans="1:15" x14ac:dyDescent="0.25">
      <c r="A44" s="8">
        <v>42948</v>
      </c>
      <c r="B44" s="2">
        <v>61.82</v>
      </c>
      <c r="C44" s="2">
        <v>61.869999</v>
      </c>
      <c r="D44" s="2">
        <v>60.450001</v>
      </c>
      <c r="E44" s="2">
        <v>61.77</v>
      </c>
      <c r="F44" s="2">
        <v>58.578311999999997</v>
      </c>
      <c r="G44" s="2">
        <v>0</v>
      </c>
      <c r="H44" s="9">
        <f t="shared" si="9"/>
        <v>1.4590814218583845E-3</v>
      </c>
      <c r="I44" s="9">
        <f t="shared" si="6"/>
        <v>0.16216769686206076</v>
      </c>
      <c r="J44" s="31">
        <f t="shared" si="10"/>
        <v>3.1721215719792404E-4</v>
      </c>
      <c r="K44" s="9">
        <f t="shared" si="7"/>
        <v>0.33477505954024805</v>
      </c>
      <c r="L44" s="9">
        <f t="shared" si="11"/>
        <v>8.945501288412438E-4</v>
      </c>
      <c r="O44" s="21">
        <f t="shared" si="8"/>
        <v>259840.85553181788</v>
      </c>
    </row>
    <row r="45" spans="1:15" x14ac:dyDescent="0.25">
      <c r="A45" s="8">
        <v>42917</v>
      </c>
      <c r="B45" s="2">
        <v>60.73</v>
      </c>
      <c r="C45" s="2">
        <v>61.959999000000003</v>
      </c>
      <c r="D45" s="2">
        <v>60.18</v>
      </c>
      <c r="E45" s="2">
        <v>61.68</v>
      </c>
      <c r="F45" s="2">
        <v>58.492966000000003</v>
      </c>
      <c r="G45" s="2">
        <v>0</v>
      </c>
      <c r="H45" s="9">
        <f t="shared" si="9"/>
        <v>2.3090161208725174E-2</v>
      </c>
      <c r="I45" s="9">
        <f t="shared" si="6"/>
        <v>0.15684472430400215</v>
      </c>
      <c r="J45" s="31">
        <f t="shared" si="10"/>
        <v>3.1506575733866905E-4</v>
      </c>
      <c r="K45" s="9">
        <f t="shared" si="7"/>
        <v>0.28729578750348528</v>
      </c>
      <c r="L45" s="9">
        <f t="shared" si="11"/>
        <v>1.1036556677240423E-3</v>
      </c>
      <c r="O45" s="21">
        <f t="shared" si="8"/>
        <v>259462.27894094211</v>
      </c>
    </row>
    <row r="46" spans="1:15" x14ac:dyDescent="0.25">
      <c r="A46" s="8">
        <v>42887</v>
      </c>
      <c r="B46" s="2">
        <v>60.82</v>
      </c>
      <c r="C46" s="2">
        <v>61.459999000000003</v>
      </c>
      <c r="D46" s="2">
        <v>60.389999000000003</v>
      </c>
      <c r="E46" s="2">
        <v>60.549999</v>
      </c>
      <c r="F46" s="2">
        <v>57.172835999999997</v>
      </c>
      <c r="G46" s="2">
        <v>0</v>
      </c>
      <c r="H46" s="9">
        <f t="shared" si="9"/>
        <v>4.812562103457426E-3</v>
      </c>
      <c r="I46" s="9">
        <f t="shared" si="6"/>
        <v>0.13365605930918134</v>
      </c>
      <c r="J46" s="31">
        <f t="shared" si="10"/>
        <v>3.904662484502851E-4</v>
      </c>
      <c r="K46" s="9">
        <f t="shared" si="7"/>
        <v>0.18266264910904836</v>
      </c>
      <c r="L46" s="9">
        <f t="shared" si="11"/>
        <v>1.1005484568053254E-3</v>
      </c>
      <c r="O46" s="21">
        <f t="shared" si="8"/>
        <v>253606.46478547071</v>
      </c>
    </row>
    <row r="47" spans="1:15" x14ac:dyDescent="0.25">
      <c r="A47" s="8">
        <v>42856</v>
      </c>
      <c r="B47" s="2">
        <v>59.790000999999997</v>
      </c>
      <c r="C47" s="2">
        <v>60.380001</v>
      </c>
      <c r="D47" s="2">
        <v>58.919998</v>
      </c>
      <c r="E47" s="2">
        <v>60.259998000000003</v>
      </c>
      <c r="F47" s="2">
        <v>56.899006</v>
      </c>
      <c r="G47" s="2">
        <v>0</v>
      </c>
      <c r="H47" s="9">
        <f t="shared" si="9"/>
        <v>1.0057006199089074E-2</v>
      </c>
      <c r="I47" s="9">
        <f t="shared" si="6"/>
        <v>0.177656571089715</v>
      </c>
      <c r="J47" s="31">
        <f t="shared" si="10"/>
        <v>4.058419961520017E-4</v>
      </c>
      <c r="K47" s="9">
        <f t="shared" si="7"/>
        <v>0.20101450137418306</v>
      </c>
      <c r="L47" s="9">
        <f t="shared" si="11"/>
        <v>1.1364499144199351E-3</v>
      </c>
      <c r="O47" s="21">
        <f t="shared" si="8"/>
        <v>252391.81350855654</v>
      </c>
    </row>
    <row r="48" spans="1:15" x14ac:dyDescent="0.25">
      <c r="A48" s="8">
        <v>42826</v>
      </c>
      <c r="B48" s="2">
        <v>58.880001</v>
      </c>
      <c r="C48" s="2">
        <v>59.849997999999999</v>
      </c>
      <c r="D48" s="2">
        <v>58.169998</v>
      </c>
      <c r="E48" s="2">
        <v>59.66</v>
      </c>
      <c r="F48" s="2">
        <v>56.332470000000001</v>
      </c>
      <c r="G48" s="2">
        <v>0</v>
      </c>
      <c r="H48" s="9">
        <f t="shared" si="9"/>
        <v>1.4768311693757993E-2</v>
      </c>
      <c r="I48" s="9">
        <f t="shared" si="6"/>
        <v>0.1636994492573679</v>
      </c>
      <c r="J48" s="31">
        <f t="shared" si="10"/>
        <v>4.0572872780509533E-4</v>
      </c>
      <c r="K48" s="9">
        <f t="shared" si="7"/>
        <v>0.16402837658140415</v>
      </c>
      <c r="L48" s="9">
        <f t="shared" si="11"/>
        <v>1.1379895430878595E-3</v>
      </c>
      <c r="O48" s="21">
        <f t="shared" si="8"/>
        <v>249878.78105843108</v>
      </c>
    </row>
    <row r="49" spans="1:15" x14ac:dyDescent="0.25">
      <c r="A49" s="8">
        <v>42795</v>
      </c>
      <c r="B49" s="2">
        <v>60.080002</v>
      </c>
      <c r="C49" s="2">
        <v>60.080002</v>
      </c>
      <c r="D49" s="2">
        <v>58.41</v>
      </c>
      <c r="E49" s="2">
        <v>59.040000999999997</v>
      </c>
      <c r="F49" s="2">
        <v>55.512642</v>
      </c>
      <c r="G49" s="2">
        <v>0</v>
      </c>
      <c r="H49" s="9">
        <f t="shared" si="9"/>
        <v>-3.5441517081099129E-3</v>
      </c>
      <c r="I49" s="9">
        <f t="shared" si="6"/>
        <v>0.16731738376902555</v>
      </c>
      <c r="J49" s="31">
        <f t="shared" si="10"/>
        <v>4.0680831158503678E-4</v>
      </c>
      <c r="K49" s="9">
        <f t="shared" si="7"/>
        <v>0.16304396377693775</v>
      </c>
      <c r="L49" s="9">
        <f t="shared" si="11"/>
        <v>1.1356595085261234E-3</v>
      </c>
      <c r="O49" s="21">
        <f t="shared" si="8"/>
        <v>246242.19950399947</v>
      </c>
    </row>
    <row r="50" spans="1:15" x14ac:dyDescent="0.25">
      <c r="A50" s="8">
        <v>42767</v>
      </c>
      <c r="B50" s="2">
        <v>57.139999000000003</v>
      </c>
      <c r="C50" s="2">
        <v>59.490001999999997</v>
      </c>
      <c r="D50" s="2">
        <v>57.139999000000003</v>
      </c>
      <c r="E50" s="2">
        <v>59.25</v>
      </c>
      <c r="F50" s="2">
        <v>55.710087000000001</v>
      </c>
      <c r="G50" s="2">
        <v>0</v>
      </c>
      <c r="H50" s="9">
        <f t="shared" si="9"/>
        <v>3.7108352819652378E-2</v>
      </c>
      <c r="I50" s="9">
        <f t="shared" si="6"/>
        <v>0.184052350887532</v>
      </c>
      <c r="J50" s="31">
        <f t="shared" si="10"/>
        <v>5.8199130764836232E-4</v>
      </c>
      <c r="K50" s="9">
        <f t="shared" si="7"/>
        <v>0.17721810757677406</v>
      </c>
      <c r="L50" s="9">
        <f t="shared" si="11"/>
        <v>1.1512901350913345E-3</v>
      </c>
      <c r="O50" s="21">
        <f t="shared" si="8"/>
        <v>247118.02326827045</v>
      </c>
    </row>
    <row r="51" spans="1:15" x14ac:dyDescent="0.25">
      <c r="A51" s="8">
        <v>42736</v>
      </c>
      <c r="B51" s="2">
        <v>56.52</v>
      </c>
      <c r="C51" s="2">
        <v>57.650002000000001</v>
      </c>
      <c r="D51" s="2">
        <v>56.52</v>
      </c>
      <c r="E51" s="2">
        <v>57.130001</v>
      </c>
      <c r="F51" s="2">
        <v>53.716746999999998</v>
      </c>
      <c r="G51" s="2">
        <v>0</v>
      </c>
      <c r="H51" s="9">
        <f t="shared" si="9"/>
        <v>2.5148871241214378E-2</v>
      </c>
      <c r="I51" s="9">
        <f t="shared" si="6"/>
        <v>0.21632042646070138</v>
      </c>
      <c r="J51" s="31">
        <f t="shared" si="10"/>
        <v>5.8127855916212422E-4</v>
      </c>
      <c r="K51" s="9">
        <f t="shared" si="7"/>
        <v>0.11840383115235188</v>
      </c>
      <c r="L51" s="9">
        <f t="shared" si="11"/>
        <v>1.2230059434909203E-3</v>
      </c>
      <c r="O51" s="21">
        <f t="shared" si="8"/>
        <v>238275.99362825975</v>
      </c>
    </row>
    <row r="52" spans="1:15" x14ac:dyDescent="0.25">
      <c r="A52" s="8">
        <v>42705</v>
      </c>
      <c r="B52" s="2">
        <v>55.099997999999999</v>
      </c>
      <c r="C52" s="2">
        <v>57.169998</v>
      </c>
      <c r="D52" s="2">
        <v>55.099997999999999</v>
      </c>
      <c r="E52" s="2">
        <v>56.060001</v>
      </c>
      <c r="F52" s="2">
        <v>52.398972000000001</v>
      </c>
      <c r="G52" s="2">
        <v>0</v>
      </c>
      <c r="H52" s="9">
        <f t="shared" si="9"/>
        <v>1.3193507823631595E-2</v>
      </c>
      <c r="I52" s="9">
        <f t="shared" si="6"/>
        <v>0.1859862563224606</v>
      </c>
      <c r="J52" s="31">
        <f t="shared" si="10"/>
        <v>9.5533828440347171E-4</v>
      </c>
      <c r="K52" s="9">
        <f t="shared" si="7"/>
        <v>0.15383668684709367</v>
      </c>
      <c r="L52" s="9">
        <f t="shared" si="11"/>
        <v>1.2457673614348693E-3</v>
      </c>
      <c r="O52" s="21">
        <f t="shared" si="8"/>
        <v>232430.62574878859</v>
      </c>
    </row>
    <row r="53" spans="1:15" x14ac:dyDescent="0.25">
      <c r="A53" s="8">
        <v>42675</v>
      </c>
      <c r="B53" s="2">
        <v>52.599997999999999</v>
      </c>
      <c r="C53" s="2">
        <v>55.73</v>
      </c>
      <c r="D53" s="2">
        <v>51.950001</v>
      </c>
      <c r="E53" s="2">
        <v>55.330002</v>
      </c>
      <c r="F53" s="2">
        <v>51.716647999999999</v>
      </c>
      <c r="G53" s="2">
        <v>0</v>
      </c>
      <c r="H53" s="9">
        <f t="shared" si="9"/>
        <v>4.4356210504566021E-2</v>
      </c>
      <c r="I53" s="9">
        <f t="shared" si="6"/>
        <v>0.10999625427103674</v>
      </c>
      <c r="J53" s="31">
        <f t="shared" si="10"/>
        <v>1.0596807165321831E-3</v>
      </c>
      <c r="K53" s="9">
        <f t="shared" si="7"/>
        <v>0.11278748200774759</v>
      </c>
      <c r="L53" s="9">
        <f t="shared" si="11"/>
        <v>1.2475615921924157E-3</v>
      </c>
      <c r="O53" s="21">
        <f t="shared" si="8"/>
        <v>229403.98251076063</v>
      </c>
    </row>
    <row r="54" spans="1:15" x14ac:dyDescent="0.25">
      <c r="A54" s="8">
        <v>42644</v>
      </c>
      <c r="B54" s="2">
        <v>54</v>
      </c>
      <c r="C54" s="2">
        <v>54.07</v>
      </c>
      <c r="D54" s="2">
        <v>52.950001</v>
      </c>
      <c r="E54" s="2">
        <v>52.98</v>
      </c>
      <c r="F54" s="2">
        <v>49.520122999999998</v>
      </c>
      <c r="G54" s="2">
        <v>0</v>
      </c>
      <c r="H54" s="9">
        <f t="shared" si="9"/>
        <v>-1.7542750374302977E-2</v>
      </c>
      <c r="I54" s="9">
        <f t="shared" si="6"/>
        <v>3.5724998796328171E-2</v>
      </c>
      <c r="J54" s="31">
        <f t="shared" si="10"/>
        <v>9.218719554211943E-4</v>
      </c>
      <c r="K54" s="9">
        <f t="shared" si="7"/>
        <v>6.0180645170130199E-2</v>
      </c>
      <c r="L54" s="9">
        <f t="shared" si="11"/>
        <v>1.1950609662936657E-3</v>
      </c>
      <c r="O54" s="21">
        <f t="shared" si="8"/>
        <v>219660.66769491159</v>
      </c>
    </row>
    <row r="55" spans="1:15" x14ac:dyDescent="0.25">
      <c r="A55" s="8">
        <v>42614</v>
      </c>
      <c r="B55" s="2">
        <v>54.360000999999997</v>
      </c>
      <c r="C55" s="2">
        <v>54.84</v>
      </c>
      <c r="D55" s="2">
        <v>53</v>
      </c>
      <c r="E55" s="2">
        <v>54.18</v>
      </c>
      <c r="F55" s="2">
        <v>50.404353999999998</v>
      </c>
      <c r="G55" s="2">
        <v>0</v>
      </c>
      <c r="H55" s="9">
        <f t="shared" si="9"/>
        <v>-3.1278118662793901E-3</v>
      </c>
      <c r="I55" s="9">
        <f t="shared" si="6"/>
        <v>5.9913790610879106E-2</v>
      </c>
      <c r="J55" s="31">
        <f t="shared" si="10"/>
        <v>1.38189297247992E-3</v>
      </c>
      <c r="K55" s="9">
        <f t="shared" si="7"/>
        <v>0.1051192220878288</v>
      </c>
      <c r="L55" s="9">
        <f t="shared" si="11"/>
        <v>1.2039566025915545E-3</v>
      </c>
      <c r="O55" s="21">
        <f t="shared" si="8"/>
        <v>223582.92717428604</v>
      </c>
    </row>
    <row r="56" spans="1:15" x14ac:dyDescent="0.25">
      <c r="A56" s="8">
        <v>42583</v>
      </c>
      <c r="B56" s="2">
        <v>54.130001</v>
      </c>
      <c r="C56" s="2">
        <v>54.720001000000003</v>
      </c>
      <c r="D56" s="2">
        <v>53.740001999999997</v>
      </c>
      <c r="E56" s="2">
        <v>54.349997999999999</v>
      </c>
      <c r="F56" s="2">
        <v>50.562503999999997</v>
      </c>
      <c r="G56" s="2">
        <v>0</v>
      </c>
      <c r="H56" s="9">
        <f t="shared" si="9"/>
        <v>2.5825731899099553E-3</v>
      </c>
      <c r="I56" s="9">
        <f t="shared" si="6"/>
        <v>0.15212553900672368</v>
      </c>
      <c r="J56" s="31">
        <f t="shared" si="10"/>
        <v>1.5488088281329962E-3</v>
      </c>
      <c r="K56" s="9">
        <f t="shared" si="7"/>
        <v>0.14377894580518455</v>
      </c>
      <c r="L56" s="9">
        <f t="shared" si="11"/>
        <v>1.2427095331486505E-3</v>
      </c>
      <c r="O56" s="21">
        <f t="shared" si="8"/>
        <v>224284.44672818435</v>
      </c>
    </row>
    <row r="57" spans="1:15" x14ac:dyDescent="0.25">
      <c r="A57" s="8">
        <v>42552</v>
      </c>
      <c r="B57" s="2">
        <v>52.279998999999997</v>
      </c>
      <c r="C57" s="2">
        <v>54.209999000000003</v>
      </c>
      <c r="D57" s="2">
        <v>51.869999</v>
      </c>
      <c r="E57" s="2">
        <v>54.209999000000003</v>
      </c>
      <c r="F57" s="2">
        <v>50.432259000000002</v>
      </c>
      <c r="G57" s="2">
        <v>0</v>
      </c>
      <c r="H57" s="9">
        <f t="shared" si="9"/>
        <v>4.3812280415732055E-2</v>
      </c>
      <c r="I57" s="9">
        <f t="shared" si="6"/>
        <v>0.10989814681281047</v>
      </c>
      <c r="J57" s="31">
        <f t="shared" si="10"/>
        <v>1.956299953004211E-3</v>
      </c>
      <c r="K57" s="9">
        <f t="shared" si="7"/>
        <v>0.11172484087373648</v>
      </c>
      <c r="L57" s="9">
        <f t="shared" si="11"/>
        <v>1.2982317497569364E-3</v>
      </c>
      <c r="O57" s="21">
        <f t="shared" si="8"/>
        <v>223706.70778226285</v>
      </c>
    </row>
    <row r="58" spans="1:15" x14ac:dyDescent="0.25">
      <c r="A58" s="8">
        <v>42522</v>
      </c>
      <c r="B58" s="2">
        <v>52.360000999999997</v>
      </c>
      <c r="C58" s="2">
        <v>52.959999000000003</v>
      </c>
      <c r="D58" s="2">
        <v>49.630001</v>
      </c>
      <c r="E58" s="2">
        <v>52.150002000000001</v>
      </c>
      <c r="F58" s="2">
        <v>48.315449000000001</v>
      </c>
      <c r="G58" s="2">
        <v>0</v>
      </c>
      <c r="H58" s="9">
        <f t="shared" si="9"/>
        <v>-1.9137916032716694E-3</v>
      </c>
      <c r="I58" s="9">
        <f t="shared" si="6"/>
        <v>-5.5899086004538201E-4</v>
      </c>
      <c r="J58" s="31">
        <f t="shared" si="10"/>
        <v>1.8343083512108666E-3</v>
      </c>
      <c r="K58" s="9">
        <f t="shared" si="7"/>
        <v>0.10961334669067407</v>
      </c>
      <c r="L58" s="9">
        <f t="shared" si="11"/>
        <v>1.2546127902972595E-3</v>
      </c>
      <c r="O58" s="21">
        <f t="shared" si="8"/>
        <v>214316.99164639489</v>
      </c>
    </row>
    <row r="59" spans="1:15" x14ac:dyDescent="0.25">
      <c r="A59" s="8">
        <v>42491</v>
      </c>
      <c r="B59" s="2">
        <v>51.740001999999997</v>
      </c>
      <c r="C59" s="2">
        <v>52.259998000000003</v>
      </c>
      <c r="D59" s="2">
        <v>50.650002000000001</v>
      </c>
      <c r="E59" s="2">
        <v>52.25</v>
      </c>
      <c r="F59" s="2">
        <v>48.408092000000003</v>
      </c>
      <c r="G59" s="2">
        <v>0</v>
      </c>
      <c r="H59" s="9">
        <f t="shared" si="9"/>
        <v>1.7923220204332922E-2</v>
      </c>
      <c r="I59" s="9">
        <f t="shared" si="6"/>
        <v>2.1789738749664344E-2</v>
      </c>
      <c r="J59" s="31">
        <f t="shared" si="10"/>
        <v>1.8800683424183159E-3</v>
      </c>
      <c r="K59" s="9">
        <f t="shared" si="7"/>
        <v>9.3918095411044067E-2</v>
      </c>
      <c r="L59" s="9">
        <f t="shared" si="11"/>
        <v>1.2648207513963033E-3</v>
      </c>
      <c r="O59" s="21">
        <f t="shared" si="8"/>
        <v>214727.93616762033</v>
      </c>
    </row>
    <row r="60" spans="1:15" x14ac:dyDescent="0.25">
      <c r="A60" s="8">
        <v>42461</v>
      </c>
      <c r="B60" s="2">
        <v>51.310001</v>
      </c>
      <c r="C60" s="2">
        <v>52.150002000000001</v>
      </c>
      <c r="D60" s="2">
        <v>50.549999</v>
      </c>
      <c r="E60" s="2">
        <v>51.330002</v>
      </c>
      <c r="F60" s="2">
        <v>47.55574</v>
      </c>
      <c r="G60" s="2">
        <v>0</v>
      </c>
      <c r="H60" s="9">
        <f t="shared" si="9"/>
        <v>1.0741299779270486E-2</v>
      </c>
      <c r="I60" s="9">
        <f t="shared" si="6"/>
        <v>-1.732995500947599E-2</v>
      </c>
      <c r="J60" s="31">
        <f t="shared" si="10"/>
        <v>1.8689709141690965E-3</v>
      </c>
      <c r="K60" s="9">
        <f t="shared" si="7"/>
        <v>9.7715393315080737E-2</v>
      </c>
      <c r="L60" s="9">
        <f t="shared" si="11"/>
        <v>1.2695984878911615E-3</v>
      </c>
      <c r="O60" s="21">
        <f t="shared" si="8"/>
        <v>210947.08510973636</v>
      </c>
    </row>
    <row r="61" spans="1:15" x14ac:dyDescent="0.25">
      <c r="A61" s="8">
        <v>42430</v>
      </c>
      <c r="B61" s="2">
        <v>49</v>
      </c>
      <c r="C61" s="2">
        <v>51.060001</v>
      </c>
      <c r="D61" s="2">
        <v>49</v>
      </c>
      <c r="E61" s="2">
        <v>51.009998000000003</v>
      </c>
      <c r="F61" s="2">
        <v>47.050358000000003</v>
      </c>
      <c r="G61" s="2">
        <v>0</v>
      </c>
      <c r="H61" s="9">
        <f t="shared" si="9"/>
        <v>6.5371875696208462E-2</v>
      </c>
      <c r="I61" s="9">
        <f t="shared" si="6"/>
        <v>-1.4249135080907221E-2</v>
      </c>
      <c r="J61" s="31">
        <f t="shared" si="10"/>
        <v>1.8653811239813286E-3</v>
      </c>
      <c r="K61" s="9">
        <f t="shared" si="7"/>
        <v>0.109629708417238</v>
      </c>
      <c r="L61" s="9">
        <f t="shared" si="11"/>
        <v>1.2683101253790606E-3</v>
      </c>
      <c r="O61" s="21">
        <f t="shared" si="8"/>
        <v>208705.31871588089</v>
      </c>
    </row>
    <row r="62" spans="1:15" x14ac:dyDescent="0.25">
      <c r="A62" s="8">
        <v>42401</v>
      </c>
      <c r="B62" s="2">
        <v>47.880001</v>
      </c>
      <c r="C62" s="2">
        <v>48.240001999999997</v>
      </c>
      <c r="D62" s="2">
        <v>45.029998999999997</v>
      </c>
      <c r="E62" s="2">
        <v>47.880001</v>
      </c>
      <c r="F62" s="2">
        <v>44.163319000000001</v>
      </c>
      <c r="G62" s="2">
        <v>0</v>
      </c>
      <c r="H62" s="9">
        <f t="shared" si="9"/>
        <v>-4.1761568176193226E-4</v>
      </c>
      <c r="I62" s="9">
        <f t="shared" si="6"/>
        <v>-6.6778358872615129E-2</v>
      </c>
      <c r="J62" s="31">
        <f t="shared" si="10"/>
        <v>1.4532319719109822E-3</v>
      </c>
      <c r="K62" s="9">
        <f t="shared" si="7"/>
        <v>4.6424810952780206E-2</v>
      </c>
      <c r="L62" s="9">
        <f t="shared" si="11"/>
        <v>1.1038128731978784E-3</v>
      </c>
      <c r="O62" s="21">
        <f t="shared" si="8"/>
        <v>195899.03157476758</v>
      </c>
    </row>
    <row r="63" spans="1:15" x14ac:dyDescent="0.25">
      <c r="A63" s="8">
        <v>42370</v>
      </c>
      <c r="B63" s="2">
        <v>49.990001999999997</v>
      </c>
      <c r="C63" s="2">
        <v>50.080002</v>
      </c>
      <c r="D63" s="2">
        <v>45.939999</v>
      </c>
      <c r="E63" s="2">
        <v>47.900002000000001</v>
      </c>
      <c r="F63" s="2">
        <v>44.18177</v>
      </c>
      <c r="G63" s="2">
        <v>0</v>
      </c>
      <c r="H63" s="9">
        <f t="shared" si="9"/>
        <v>-5.1725100067110626E-2</v>
      </c>
      <c r="I63" s="9">
        <f t="shared" si="6"/>
        <v>-8.0118145741549684E-2</v>
      </c>
      <c r="J63" s="31">
        <f t="shared" si="10"/>
        <v>1.7961992936885768E-3</v>
      </c>
      <c r="K63" s="9">
        <f t="shared" si="7"/>
        <v>4.7967025418515406E-2</v>
      </c>
      <c r="L63" s="9">
        <f t="shared" si="11"/>
        <v>1.1868324066089582E-3</v>
      </c>
      <c r="O63" s="21">
        <f t="shared" si="8"/>
        <v>195980.87626202003</v>
      </c>
    </row>
    <row r="64" spans="1:15" x14ac:dyDescent="0.25">
      <c r="A64" s="8">
        <v>42339</v>
      </c>
      <c r="B64" s="2">
        <v>52.630001</v>
      </c>
      <c r="C64" s="2">
        <v>52.630001</v>
      </c>
      <c r="D64" s="2">
        <v>49.810001</v>
      </c>
      <c r="E64" s="2">
        <v>50.779998999999997</v>
      </c>
      <c r="F64" s="2">
        <v>46.591732</v>
      </c>
      <c r="G64" s="2">
        <v>0</v>
      </c>
      <c r="H64" s="9">
        <f t="shared" si="9"/>
        <v>-2.552298649139367E-2</v>
      </c>
      <c r="I64" s="9">
        <f t="shared" si="6"/>
        <v>2.5960007103721677E-2</v>
      </c>
      <c r="J64" s="31">
        <f t="shared" si="10"/>
        <v>1.6018716774419412E-3</v>
      </c>
      <c r="K64" s="9">
        <f t="shared" si="7"/>
        <v>0.15742944451662422</v>
      </c>
      <c r="L64" s="9">
        <f t="shared" si="11"/>
        <v>1.0894363315416006E-3</v>
      </c>
      <c r="O64" s="21">
        <f t="shared" si="8"/>
        <v>206670.95193164962</v>
      </c>
    </row>
    <row r="65" spans="1:15" x14ac:dyDescent="0.25">
      <c r="A65" s="8">
        <v>42309</v>
      </c>
      <c r="B65" s="2">
        <v>52.5</v>
      </c>
      <c r="C65" s="2">
        <v>52.639999000000003</v>
      </c>
      <c r="D65" s="2">
        <v>50.540000999999997</v>
      </c>
      <c r="E65" s="2">
        <v>52.110000999999997</v>
      </c>
      <c r="F65" s="2">
        <v>47.812038000000001</v>
      </c>
      <c r="G65" s="2">
        <v>0</v>
      </c>
      <c r="H65" s="9">
        <f t="shared" si="9"/>
        <v>5.4020022439211996E-3</v>
      </c>
      <c r="I65" s="9">
        <f t="shared" si="6"/>
        <v>2.8771960929848853E-2</v>
      </c>
      <c r="J65" s="31">
        <f t="shared" si="10"/>
        <v>1.5382778852857575E-3</v>
      </c>
      <c r="K65" s="9">
        <f t="shared" si="7"/>
        <v>0.15656409106960126</v>
      </c>
      <c r="L65" s="9">
        <f t="shared" si="11"/>
        <v>1.0543368474689901E-3</v>
      </c>
      <c r="O65" s="21">
        <f t="shared" si="8"/>
        <v>212083.96818672045</v>
      </c>
    </row>
    <row r="66" spans="1:15" x14ac:dyDescent="0.25">
      <c r="A66" s="8">
        <v>42278</v>
      </c>
      <c r="B66" s="2">
        <v>48.130001</v>
      </c>
      <c r="C66" s="2">
        <v>52.130001</v>
      </c>
      <c r="D66" s="2">
        <v>48.130001</v>
      </c>
      <c r="E66" s="2">
        <v>51.830002</v>
      </c>
      <c r="F66" s="2">
        <v>47.555145000000003</v>
      </c>
      <c r="G66" s="2">
        <v>0</v>
      </c>
      <c r="H66" s="9">
        <f t="shared" si="9"/>
        <v>8.3599361805101816E-2</v>
      </c>
      <c r="I66" s="9">
        <f t="shared" si="6"/>
        <v>1.8112259278093807E-2</v>
      </c>
      <c r="J66" s="31">
        <f t="shared" si="10"/>
        <v>1.5768044154574742E-3</v>
      </c>
      <c r="K66" s="9">
        <f t="shared" si="7"/>
        <v>0.17476665247959011</v>
      </c>
      <c r="L66" s="9">
        <f t="shared" si="11"/>
        <v>1.0729896744683797E-3</v>
      </c>
      <c r="O66" s="21">
        <f t="shared" si="8"/>
        <v>210944.44581707389</v>
      </c>
    </row>
    <row r="67" spans="1:15" x14ac:dyDescent="0.25">
      <c r="A67" s="8">
        <v>42248</v>
      </c>
      <c r="B67" s="2">
        <v>48.32</v>
      </c>
      <c r="C67" s="2">
        <v>50.41</v>
      </c>
      <c r="D67" s="2">
        <v>47.169998</v>
      </c>
      <c r="E67" s="2">
        <v>48.060001</v>
      </c>
      <c r="F67" s="2">
        <v>43.886279999999999</v>
      </c>
      <c r="G67" s="2">
        <v>0</v>
      </c>
      <c r="H67" s="9">
        <f t="shared" si="9"/>
        <v>-3.4163810855506092E-2</v>
      </c>
      <c r="I67" s="9">
        <f t="shared" si="6"/>
        <v>-3.7790036671660546E-2</v>
      </c>
      <c r="J67" s="31">
        <f t="shared" si="10"/>
        <v>1.0522869096467704E-3</v>
      </c>
      <c r="K67" s="9">
        <f t="shared" si="7"/>
        <v>0.11537398503228805</v>
      </c>
      <c r="L67" s="9">
        <f t="shared" si="11"/>
        <v>8.8934963090836147E-4</v>
      </c>
      <c r="O67" s="21">
        <f t="shared" si="8"/>
        <v>194670.14586061999</v>
      </c>
    </row>
    <row r="68" spans="1:15" x14ac:dyDescent="0.25">
      <c r="A68" s="8">
        <v>42217</v>
      </c>
      <c r="B68" s="2">
        <v>52.77</v>
      </c>
      <c r="C68" s="2">
        <v>52.959999000000003</v>
      </c>
      <c r="D68" s="2">
        <v>47.150002000000001</v>
      </c>
      <c r="E68" s="2">
        <v>49.759998000000003</v>
      </c>
      <c r="F68" s="2">
        <v>45.438637</v>
      </c>
      <c r="G68" s="2">
        <v>0</v>
      </c>
      <c r="H68" s="9">
        <f t="shared" si="9"/>
        <v>-6.0067987421081832E-2</v>
      </c>
      <c r="I68" s="9">
        <f t="shared" si="6"/>
        <v>2.7871490041008588E-2</v>
      </c>
      <c r="J68" s="31">
        <f t="shared" si="10"/>
        <v>1.0049873119351682E-3</v>
      </c>
      <c r="K68" s="9">
        <f t="shared" si="7"/>
        <v>0.20902494481662631</v>
      </c>
      <c r="L68" s="9">
        <f t="shared" si="11"/>
        <v>8.3537924724618481E-4</v>
      </c>
      <c r="O68" s="21">
        <f t="shared" si="8"/>
        <v>201556.0692885741</v>
      </c>
    </row>
    <row r="69" spans="1:15" x14ac:dyDescent="0.25">
      <c r="A69" s="8">
        <v>42186</v>
      </c>
      <c r="B69" s="2">
        <v>52.419998</v>
      </c>
      <c r="C69" s="2">
        <v>53.509998000000003</v>
      </c>
      <c r="D69" s="2">
        <v>51.619999</v>
      </c>
      <c r="E69" s="2">
        <v>52.939999</v>
      </c>
      <c r="F69" s="2">
        <v>48.342472000000001</v>
      </c>
      <c r="G69" s="2">
        <v>0</v>
      </c>
      <c r="H69" s="9">
        <f t="shared" si="9"/>
        <v>2.0404642996318896E-2</v>
      </c>
      <c r="I69" s="9">
        <f t="shared" si="6"/>
        <v>6.5657736879148332E-2</v>
      </c>
      <c r="J69" s="31">
        <f t="shared" si="10"/>
        <v>7.4628772759149215E-4</v>
      </c>
      <c r="K69" s="9">
        <f t="shared" si="7"/>
        <v>0.32740139180556893</v>
      </c>
      <c r="L69" s="9">
        <f t="shared" si="11"/>
        <v>6.8458287714115559E-4</v>
      </c>
      <c r="O69" s="21">
        <f t="shared" si="8"/>
        <v>214436.85989113082</v>
      </c>
    </row>
    <row r="70" spans="1:15" x14ac:dyDescent="0.25">
      <c r="A70" s="8">
        <v>42156</v>
      </c>
      <c r="B70" s="2">
        <v>53.32</v>
      </c>
      <c r="C70" s="2">
        <v>53.860000999999997</v>
      </c>
      <c r="D70" s="2">
        <v>51.919998</v>
      </c>
      <c r="E70" s="2">
        <v>52.09</v>
      </c>
      <c r="F70" s="2">
        <v>47.375785999999998</v>
      </c>
      <c r="G70" s="2">
        <v>0</v>
      </c>
      <c r="H70" s="9">
        <f t="shared" si="9"/>
        <v>-2.1048442100124288E-2</v>
      </c>
      <c r="I70" s="9">
        <f t="shared" si="6"/>
        <v>8.8033031744384274E-2</v>
      </c>
      <c r="J70" s="31">
        <f t="shared" si="10"/>
        <v>7.8196454730538494E-4</v>
      </c>
      <c r="K70" s="9">
        <f t="shared" si="7"/>
        <v>0.26412766978667318</v>
      </c>
      <c r="L70" s="9">
        <f t="shared" si="11"/>
        <v>7.8036298071906015E-4</v>
      </c>
      <c r="O70" s="21">
        <f t="shared" si="8"/>
        <v>210148.84767816996</v>
      </c>
    </row>
    <row r="71" spans="1:15" x14ac:dyDescent="0.25">
      <c r="A71" s="8">
        <v>42125</v>
      </c>
      <c r="B71" s="2">
        <v>53.02</v>
      </c>
      <c r="C71" s="2">
        <v>53.75</v>
      </c>
      <c r="D71" s="2">
        <v>52.369999</v>
      </c>
      <c r="E71" s="2">
        <v>53.209999000000003</v>
      </c>
      <c r="F71" s="2">
        <v>48.394413</v>
      </c>
      <c r="G71" s="2">
        <v>0</v>
      </c>
      <c r="H71" s="9">
        <f t="shared" si="9"/>
        <v>1.3910127357623609E-2</v>
      </c>
      <c r="I71" s="9">
        <f t="shared" si="6"/>
        <v>9.3608979620503685E-2</v>
      </c>
      <c r="J71" s="31">
        <f t="shared" si="10"/>
        <v>7.2307032509362067E-4</v>
      </c>
      <c r="K71" s="9">
        <f t="shared" si="7"/>
        <v>0.36816741992412916</v>
      </c>
      <c r="L71" s="9">
        <f t="shared" si="11"/>
        <v>7.6939422618986248E-4</v>
      </c>
      <c r="O71" s="21">
        <f t="shared" si="8"/>
        <v>214667.25905109942</v>
      </c>
    </row>
    <row r="72" spans="1:15" x14ac:dyDescent="0.25">
      <c r="A72" s="8">
        <v>42095</v>
      </c>
      <c r="B72" s="2">
        <v>52.07</v>
      </c>
      <c r="C72" s="2">
        <v>53.439999</v>
      </c>
      <c r="D72" s="2">
        <v>52.07</v>
      </c>
      <c r="E72" s="2">
        <v>52.48</v>
      </c>
      <c r="F72" s="2">
        <v>47.730476000000003</v>
      </c>
      <c r="G72" s="2">
        <v>0</v>
      </c>
      <c r="H72" s="9">
        <f t="shared" si="9"/>
        <v>8.5997645356151401E-3</v>
      </c>
      <c r="I72" s="9">
        <f t="shared" si="6"/>
        <v>0.10174877386948505</v>
      </c>
      <c r="J72" s="31">
        <f t="shared" si="10"/>
        <v>7.3426184477836656E-4</v>
      </c>
      <c r="K72" s="9">
        <f t="shared" si="7"/>
        <v>0.32635307505766376</v>
      </c>
      <c r="L72" s="9">
        <f t="shared" si="11"/>
        <v>7.739131895673155E-4</v>
      </c>
      <c r="O72" s="21">
        <f t="shared" si="8"/>
        <v>211722.17661002075</v>
      </c>
    </row>
    <row r="73" spans="1:15" x14ac:dyDescent="0.25">
      <c r="A73" s="8">
        <v>42064</v>
      </c>
      <c r="B73" s="2">
        <v>53.369999</v>
      </c>
      <c r="C73" s="2">
        <v>53.400002000000001</v>
      </c>
      <c r="D73" s="2">
        <v>51.610000999999997</v>
      </c>
      <c r="E73" s="2">
        <v>52.259998000000003</v>
      </c>
      <c r="F73" s="2">
        <v>47.323504999999997</v>
      </c>
      <c r="G73" s="2">
        <v>0</v>
      </c>
      <c r="H73" s="9">
        <f t="shared" si="9"/>
        <v>-1.4705985536363935E-2</v>
      </c>
      <c r="I73" s="9">
        <f t="shared" si="6"/>
        <v>0.1160715728120857</v>
      </c>
      <c r="J73" s="31">
        <f t="shared" si="10"/>
        <v>7.3670792488122051E-4</v>
      </c>
      <c r="K73" s="9">
        <f t="shared" si="7"/>
        <v>0.34557338150273303</v>
      </c>
      <c r="L73" s="9">
        <f t="shared" si="11"/>
        <v>7.7560011057599171E-4</v>
      </c>
      <c r="O73" s="21">
        <f t="shared" si="8"/>
        <v>209916.94035096568</v>
      </c>
    </row>
    <row r="74" spans="1:15" x14ac:dyDescent="0.25">
      <c r="A74" s="8">
        <v>42036</v>
      </c>
      <c r="B74" s="2">
        <v>50.75</v>
      </c>
      <c r="C74" s="2">
        <v>53.279998999999997</v>
      </c>
      <c r="D74" s="2">
        <v>50.75</v>
      </c>
      <c r="E74" s="2">
        <v>53.040000999999997</v>
      </c>
      <c r="F74" s="2">
        <v>48.029831000000001</v>
      </c>
      <c r="G74" s="2">
        <v>0</v>
      </c>
      <c r="H74" s="9">
        <f t="shared" si="9"/>
        <v>5.7627257856620415E-2</v>
      </c>
      <c r="I74" s="9">
        <f t="shared" ref="I74:I137" si="14">(F74-F85)/F85</f>
        <v>0.13803962116771573</v>
      </c>
      <c r="J74" s="31">
        <f t="shared" si="10"/>
        <v>6.8683853975931304E-4</v>
      </c>
      <c r="K74" s="9">
        <f t="shared" ref="K74:K137" si="15">(F74-F97)/F97</f>
        <v>0.39477736945862996</v>
      </c>
      <c r="L74" s="9">
        <f t="shared" si="11"/>
        <v>7.5477159046869293E-4</v>
      </c>
      <c r="O74" s="21">
        <f t="shared" ref="O74:O137" si="16">O75+O75*H74</f>
        <v>213050.05132426188</v>
      </c>
    </row>
    <row r="75" spans="1:15" x14ac:dyDescent="0.25">
      <c r="A75" s="8">
        <v>42005</v>
      </c>
      <c r="B75" s="2">
        <v>51.549999</v>
      </c>
      <c r="C75" s="2">
        <v>51.689999</v>
      </c>
      <c r="D75" s="2">
        <v>49.939999</v>
      </c>
      <c r="E75" s="2">
        <v>50.150002000000001</v>
      </c>
      <c r="F75" s="2">
        <v>45.412815000000002</v>
      </c>
      <c r="G75" s="2">
        <v>0</v>
      </c>
      <c r="H75" s="9">
        <f t="shared" ref="H75:H138" si="17">(F75-F76)/F76</f>
        <v>-2.2852137386520633E-2</v>
      </c>
      <c r="I75" s="9">
        <f t="shared" si="14"/>
        <v>7.7166728526977063E-2</v>
      </c>
      <c r="J75" s="31">
        <f t="shared" ref="J75:J138" si="18">VAR(H75:H86)</f>
        <v>6.087763217943557E-4</v>
      </c>
      <c r="K75" s="9">
        <f t="shared" si="15"/>
        <v>0.36414687319429223</v>
      </c>
      <c r="L75" s="9">
        <f t="shared" ref="L75:L138" si="19">VAR(H75:H98)</f>
        <v>6.752576816006563E-4</v>
      </c>
      <c r="O75" s="21">
        <f t="shared" si="16"/>
        <v>201441.52842280894</v>
      </c>
    </row>
    <row r="76" spans="1:15" x14ac:dyDescent="0.25">
      <c r="A76" s="8">
        <v>41974</v>
      </c>
      <c r="B76" s="2">
        <v>51.41</v>
      </c>
      <c r="C76" s="2">
        <v>52.330002</v>
      </c>
      <c r="D76" s="2">
        <v>49.540000999999997</v>
      </c>
      <c r="E76" s="2">
        <v>51.580002</v>
      </c>
      <c r="F76" s="2">
        <v>46.474865000000001</v>
      </c>
      <c r="G76" s="2">
        <v>0</v>
      </c>
      <c r="H76" s="9">
        <f t="shared" si="17"/>
        <v>-5.0155497413706691E-3</v>
      </c>
      <c r="I76" s="9">
        <f t="shared" si="14"/>
        <v>0.15452624042684443</v>
      </c>
      <c r="J76" s="31">
        <f t="shared" si="18"/>
        <v>6.302761490159229E-4</v>
      </c>
      <c r="K76" s="9">
        <f t="shared" si="15"/>
        <v>0.41387243642278621</v>
      </c>
      <c r="L76" s="9">
        <f t="shared" si="19"/>
        <v>7.0600959198629197E-4</v>
      </c>
      <c r="O76" s="21">
        <f t="shared" si="16"/>
        <v>206152.55493066678</v>
      </c>
    </row>
    <row r="77" spans="1:15" x14ac:dyDescent="0.25">
      <c r="A77" s="8">
        <v>41944</v>
      </c>
      <c r="B77" s="2">
        <v>50.619999</v>
      </c>
      <c r="C77" s="2">
        <v>52.040000999999997</v>
      </c>
      <c r="D77" s="2">
        <v>50.439999</v>
      </c>
      <c r="E77" s="2">
        <v>51.84</v>
      </c>
      <c r="F77" s="2">
        <v>46.709136999999998</v>
      </c>
      <c r="G77" s="2">
        <v>0</v>
      </c>
      <c r="H77" s="9">
        <f t="shared" si="17"/>
        <v>2.4101313664962782E-2</v>
      </c>
      <c r="I77" s="9">
        <f t="shared" si="14"/>
        <v>0.12988512598125349</v>
      </c>
      <c r="J77" s="31">
        <f t="shared" si="18"/>
        <v>6.1558116330857069E-4</v>
      </c>
      <c r="K77" s="9">
        <f t="shared" si="15"/>
        <v>0.50974905089460976</v>
      </c>
      <c r="L77" s="9">
        <f t="shared" si="19"/>
        <v>6.908712591108657E-4</v>
      </c>
      <c r="O77" s="21">
        <f t="shared" si="16"/>
        <v>207191.73538549364</v>
      </c>
    </row>
    <row r="78" spans="1:15" x14ac:dyDescent="0.25">
      <c r="A78" s="8">
        <v>41913</v>
      </c>
      <c r="B78" s="2">
        <v>48.610000999999997</v>
      </c>
      <c r="C78" s="2">
        <v>50.619999</v>
      </c>
      <c r="D78" s="2">
        <v>46.630001</v>
      </c>
      <c r="E78" s="2">
        <v>50.619999</v>
      </c>
      <c r="F78" s="2">
        <v>45.609878999999999</v>
      </c>
      <c r="G78" s="2">
        <v>0</v>
      </c>
      <c r="H78" s="9">
        <f t="shared" si="17"/>
        <v>3.1745170708357869E-2</v>
      </c>
      <c r="I78" s="9">
        <f t="shared" si="14"/>
        <v>0.12671225947958209</v>
      </c>
      <c r="J78" s="31">
        <f t="shared" si="18"/>
        <v>6.2756787199088433E-4</v>
      </c>
      <c r="K78" s="9">
        <f t="shared" si="15"/>
        <v>0.48128413157579369</v>
      </c>
      <c r="L78" s="9">
        <f t="shared" si="19"/>
        <v>6.934169838252013E-4</v>
      </c>
      <c r="O78" s="21">
        <f t="shared" si="16"/>
        <v>202315.66215261872</v>
      </c>
    </row>
    <row r="79" spans="1:15" x14ac:dyDescent="0.25">
      <c r="A79" s="8">
        <v>41883</v>
      </c>
      <c r="B79" s="2">
        <v>50.580002</v>
      </c>
      <c r="C79" s="2">
        <v>50.66</v>
      </c>
      <c r="D79" s="2">
        <v>49.169998</v>
      </c>
      <c r="E79" s="2">
        <v>49.27</v>
      </c>
      <c r="F79" s="2">
        <v>44.206535000000002</v>
      </c>
      <c r="G79" s="2">
        <v>0</v>
      </c>
      <c r="H79" s="9">
        <f t="shared" si="17"/>
        <v>-2.5514540436226283E-2</v>
      </c>
      <c r="I79" s="9">
        <f t="shared" si="14"/>
        <v>0.12351329635182842</v>
      </c>
      <c r="J79" s="31">
        <f t="shared" si="18"/>
        <v>6.9945200282955824E-4</v>
      </c>
      <c r="K79" s="9">
        <f t="shared" si="15"/>
        <v>0.44630864172205437</v>
      </c>
      <c r="L79" s="9">
        <f t="shared" si="19"/>
        <v>7.2018512971834721E-4</v>
      </c>
      <c r="O79" s="21">
        <f t="shared" si="16"/>
        <v>196090.72850199658</v>
      </c>
    </row>
    <row r="80" spans="1:15" x14ac:dyDescent="0.25">
      <c r="A80" s="8">
        <v>41852</v>
      </c>
      <c r="B80" s="2">
        <v>48.389999000000003</v>
      </c>
      <c r="C80" s="2">
        <v>50.560001</v>
      </c>
      <c r="D80" s="2">
        <v>48.09</v>
      </c>
      <c r="E80" s="2">
        <v>50.560001</v>
      </c>
      <c r="F80" s="2">
        <v>45.363976000000001</v>
      </c>
      <c r="G80" s="2">
        <v>0</v>
      </c>
      <c r="H80" s="9">
        <f t="shared" si="17"/>
        <v>4.1829772265086843E-2</v>
      </c>
      <c r="I80" s="9">
        <f t="shared" si="14"/>
        <v>0.20703837529419647</v>
      </c>
      <c r="J80" s="31">
        <f t="shared" si="18"/>
        <v>5.6246957150664204E-4</v>
      </c>
      <c r="K80" s="9">
        <f t="shared" si="15"/>
        <v>0.46479126099982482</v>
      </c>
      <c r="L80" s="9">
        <f t="shared" si="19"/>
        <v>6.4536472671511305E-4</v>
      </c>
      <c r="O80" s="21">
        <f t="shared" si="16"/>
        <v>201224.88907097306</v>
      </c>
    </row>
    <row r="81" spans="1:15" x14ac:dyDescent="0.25">
      <c r="A81" s="8">
        <v>41821</v>
      </c>
      <c r="B81" s="2">
        <v>49.869999</v>
      </c>
      <c r="C81" s="2">
        <v>50.119999</v>
      </c>
      <c r="D81" s="2">
        <v>48.529998999999997</v>
      </c>
      <c r="E81" s="2">
        <v>48.529998999999997</v>
      </c>
      <c r="F81" s="2">
        <v>43.542599000000003</v>
      </c>
      <c r="G81" s="2">
        <v>0</v>
      </c>
      <c r="H81" s="9">
        <f t="shared" si="17"/>
        <v>-1.6031514579694001E-2</v>
      </c>
      <c r="I81" s="9">
        <f t="shared" si="14"/>
        <v>0.19560510921807592</v>
      </c>
      <c r="J81" s="31">
        <f t="shared" si="18"/>
        <v>6.7724669478290986E-4</v>
      </c>
      <c r="K81" s="9">
        <f t="shared" si="15"/>
        <v>0.43562157335458135</v>
      </c>
      <c r="L81" s="9">
        <f t="shared" si="19"/>
        <v>6.2101803375422347E-4</v>
      </c>
      <c r="O81" s="21">
        <f t="shared" si="16"/>
        <v>193145.65049670389</v>
      </c>
    </row>
    <row r="82" spans="1:15" x14ac:dyDescent="0.25">
      <c r="A82" s="8">
        <v>41791</v>
      </c>
      <c r="B82" s="2">
        <v>48.5</v>
      </c>
      <c r="C82" s="2">
        <v>49.689999</v>
      </c>
      <c r="D82" s="2">
        <v>48.48</v>
      </c>
      <c r="E82" s="2">
        <v>49.509998000000003</v>
      </c>
      <c r="F82" s="2">
        <v>44.252026000000001</v>
      </c>
      <c r="G82" s="2">
        <v>0</v>
      </c>
      <c r="H82" s="9">
        <f t="shared" si="17"/>
        <v>2.1456718486121337E-2</v>
      </c>
      <c r="I82" s="9">
        <f t="shared" si="14"/>
        <v>0.18077640993057675</v>
      </c>
      <c r="J82" s="31">
        <f t="shared" si="18"/>
        <v>7.5567012225280885E-4</v>
      </c>
      <c r="K82" s="9">
        <f t="shared" si="15"/>
        <v>0.49522041310524856</v>
      </c>
      <c r="L82" s="9">
        <f t="shared" si="19"/>
        <v>5.7328659657854318E-4</v>
      </c>
      <c r="O82" s="21">
        <f t="shared" si="16"/>
        <v>196292.51684234681</v>
      </c>
    </row>
    <row r="83" spans="1:15" x14ac:dyDescent="0.25">
      <c r="A83" s="8">
        <v>41760</v>
      </c>
      <c r="B83" s="2">
        <v>47.459999000000003</v>
      </c>
      <c r="C83" s="2">
        <v>48.470001000000003</v>
      </c>
      <c r="D83" s="2">
        <v>47.040000999999997</v>
      </c>
      <c r="E83" s="2">
        <v>48.470001000000003</v>
      </c>
      <c r="F83" s="2">
        <v>43.322468000000001</v>
      </c>
      <c r="G83" s="2">
        <v>0</v>
      </c>
      <c r="H83" s="9">
        <f t="shared" si="17"/>
        <v>2.1711620871303933E-2</v>
      </c>
      <c r="I83" s="9">
        <f t="shared" si="14"/>
        <v>0.22477752273399096</v>
      </c>
      <c r="J83" s="31">
        <f t="shared" si="18"/>
        <v>8.634840019668185E-4</v>
      </c>
      <c r="K83" s="9">
        <f t="shared" si="15"/>
        <v>0.4860229359307115</v>
      </c>
      <c r="L83" s="9">
        <f t="shared" si="19"/>
        <v>5.840470525212756E-4</v>
      </c>
      <c r="O83" s="21">
        <f t="shared" si="16"/>
        <v>192169.19649152405</v>
      </c>
    </row>
    <row r="84" spans="1:15" x14ac:dyDescent="0.25">
      <c r="A84" s="8">
        <v>41730</v>
      </c>
      <c r="B84" s="2">
        <v>47.799999</v>
      </c>
      <c r="C84" s="2">
        <v>47.939999</v>
      </c>
      <c r="D84" s="2">
        <v>45.84</v>
      </c>
      <c r="E84" s="2">
        <v>47.439999</v>
      </c>
      <c r="F84" s="2">
        <v>42.401854999999998</v>
      </c>
      <c r="G84" s="2">
        <v>0</v>
      </c>
      <c r="H84" s="9">
        <f t="shared" si="17"/>
        <v>4.6879199097829231E-3</v>
      </c>
      <c r="I84" s="9">
        <f t="shared" si="14"/>
        <v>0.17827927731957185</v>
      </c>
      <c r="J84" s="31">
        <f t="shared" si="18"/>
        <v>8.6524170403920811E-4</v>
      </c>
      <c r="K84" s="9">
        <f t="shared" si="15"/>
        <v>0.50413902148756584</v>
      </c>
      <c r="L84" s="9">
        <f t="shared" si="19"/>
        <v>8.5389035467026521E-4</v>
      </c>
      <c r="O84" s="21">
        <f t="shared" si="16"/>
        <v>188085.55424635805</v>
      </c>
    </row>
    <row r="85" spans="1:15" x14ac:dyDescent="0.25">
      <c r="A85" s="8">
        <v>41699</v>
      </c>
      <c r="B85" s="2">
        <v>47.029998999999997</v>
      </c>
      <c r="C85" s="2">
        <v>47.869999</v>
      </c>
      <c r="D85" s="2">
        <v>46.759998000000003</v>
      </c>
      <c r="E85" s="2">
        <v>47.41</v>
      </c>
      <c r="F85" s="2">
        <v>42.204006</v>
      </c>
      <c r="G85" s="2">
        <v>0</v>
      </c>
      <c r="H85" s="9">
        <f t="shared" si="17"/>
        <v>1.055562703014755E-3</v>
      </c>
      <c r="I85" s="9">
        <f t="shared" si="14"/>
        <v>0.20000805237020455</v>
      </c>
      <c r="J85" s="31">
        <f t="shared" si="18"/>
        <v>8.5379261803566434E-4</v>
      </c>
      <c r="K85" s="9">
        <f t="shared" si="15"/>
        <v>0.40376432568498533</v>
      </c>
      <c r="L85" s="9">
        <f t="shared" si="19"/>
        <v>8.6244346591542111E-4</v>
      </c>
      <c r="O85" s="21">
        <f t="shared" si="16"/>
        <v>187207.93842454819</v>
      </c>
    </row>
    <row r="86" spans="1:15" x14ac:dyDescent="0.25">
      <c r="A86" s="8">
        <v>41671</v>
      </c>
      <c r="B86" s="2">
        <v>44.119999</v>
      </c>
      <c r="C86" s="2">
        <v>47.360000999999997</v>
      </c>
      <c r="D86" s="2">
        <v>44.119999</v>
      </c>
      <c r="E86" s="2">
        <v>47.360000999999997</v>
      </c>
      <c r="F86" s="2">
        <v>42.159503999999998</v>
      </c>
      <c r="G86" s="2">
        <v>0</v>
      </c>
      <c r="H86" s="9">
        <f t="shared" si="17"/>
        <v>4.7324261219059076E-2</v>
      </c>
      <c r="I86" s="9">
        <f t="shared" si="14"/>
        <v>0.22430416394345803</v>
      </c>
      <c r="J86" s="31">
        <f t="shared" si="18"/>
        <v>8.4684885333919302E-4</v>
      </c>
      <c r="K86" s="9">
        <f t="shared" si="15"/>
        <v>0.3987254926127945</v>
      </c>
      <c r="L86" s="9">
        <f t="shared" si="19"/>
        <v>8.5963399026044043E-4</v>
      </c>
      <c r="O86" s="21">
        <f t="shared" si="16"/>
        <v>187010.53707653945</v>
      </c>
    </row>
    <row r="87" spans="1:15" x14ac:dyDescent="0.25">
      <c r="A87" s="8">
        <v>41640</v>
      </c>
      <c r="B87" s="2">
        <v>46.259998000000003</v>
      </c>
      <c r="C87" s="2">
        <v>46.799999</v>
      </c>
      <c r="D87" s="2">
        <v>44.959999000000003</v>
      </c>
      <c r="E87" s="2">
        <v>45.220001000000003</v>
      </c>
      <c r="F87" s="2">
        <v>40.254489999999997</v>
      </c>
      <c r="G87" s="2">
        <v>0</v>
      </c>
      <c r="H87" s="9">
        <f t="shared" si="17"/>
        <v>-2.6251555344276499E-2</v>
      </c>
      <c r="I87" s="9">
        <f t="shared" si="14"/>
        <v>0.20919693407094228</v>
      </c>
      <c r="J87" s="31">
        <f t="shared" si="18"/>
        <v>7.7633598266640773E-4</v>
      </c>
      <c r="K87" s="9">
        <f t="shared" si="15"/>
        <v>0.37097575373714387</v>
      </c>
      <c r="L87" s="9">
        <f t="shared" si="19"/>
        <v>8.4748133984487368E-4</v>
      </c>
      <c r="O87" s="21">
        <f t="shared" si="16"/>
        <v>178560.30266964683</v>
      </c>
    </row>
    <row r="88" spans="1:15" x14ac:dyDescent="0.25">
      <c r="A88" s="8">
        <v>41609</v>
      </c>
      <c r="B88" s="2">
        <v>45.549999</v>
      </c>
      <c r="C88" s="2">
        <v>46.669998</v>
      </c>
      <c r="D88" s="2">
        <v>44.939999</v>
      </c>
      <c r="E88" s="2">
        <v>46.669998</v>
      </c>
      <c r="F88" s="2">
        <v>41.339722000000002</v>
      </c>
      <c r="G88" s="2">
        <v>0</v>
      </c>
      <c r="H88" s="9">
        <f t="shared" si="17"/>
        <v>2.1225502064537171E-2</v>
      </c>
      <c r="I88" s="9">
        <f t="shared" si="14"/>
        <v>0.2576495588568285</v>
      </c>
      <c r="J88" s="31">
        <f t="shared" si="18"/>
        <v>7.2831839654131513E-4</v>
      </c>
      <c r="K88" s="9">
        <f t="shared" si="15"/>
        <v>0.46788467589818711</v>
      </c>
      <c r="L88" s="9">
        <f t="shared" si="19"/>
        <v>8.3364924122697828E-4</v>
      </c>
      <c r="O88" s="21">
        <f t="shared" si="16"/>
        <v>183374.15956826328</v>
      </c>
    </row>
    <row r="89" spans="1:15" x14ac:dyDescent="0.25">
      <c r="A89" s="8">
        <v>41579</v>
      </c>
      <c r="B89" s="2">
        <v>44.52</v>
      </c>
      <c r="C89" s="2">
        <v>45.73</v>
      </c>
      <c r="D89" s="2">
        <v>44.099997999999999</v>
      </c>
      <c r="E89" s="2">
        <v>45.700001</v>
      </c>
      <c r="F89" s="2">
        <v>40.480502999999999</v>
      </c>
      <c r="G89" s="2">
        <v>0</v>
      </c>
      <c r="H89" s="9">
        <f t="shared" si="17"/>
        <v>2.8815838280699359E-2</v>
      </c>
      <c r="I89" s="9">
        <f t="shared" si="14"/>
        <v>0.30842496584739737</v>
      </c>
      <c r="J89" s="31">
        <f t="shared" si="18"/>
        <v>7.6142729162796154E-4</v>
      </c>
      <c r="K89" s="9">
        <f t="shared" si="15"/>
        <v>0.51883690805868032</v>
      </c>
      <c r="L89" s="9">
        <f t="shared" si="19"/>
        <v>8.4431713616331936E-4</v>
      </c>
      <c r="O89" s="21">
        <f t="shared" si="16"/>
        <v>179562.84796800424</v>
      </c>
    </row>
    <row r="90" spans="1:15" x14ac:dyDescent="0.25">
      <c r="A90" s="8">
        <v>41548</v>
      </c>
      <c r="B90" s="2">
        <v>43.009998000000003</v>
      </c>
      <c r="C90" s="2">
        <v>44.84</v>
      </c>
      <c r="D90" s="2">
        <v>41.919998</v>
      </c>
      <c r="E90" s="2">
        <v>44.419998</v>
      </c>
      <c r="F90" s="2">
        <v>39.346694999999997</v>
      </c>
      <c r="G90" s="2">
        <v>0</v>
      </c>
      <c r="H90" s="9">
        <f t="shared" si="17"/>
        <v>4.6931397856225805E-2</v>
      </c>
      <c r="I90" s="9">
        <f t="shared" si="14"/>
        <v>0.27787304442207839</v>
      </c>
      <c r="J90" s="31">
        <f t="shared" si="18"/>
        <v>7.7862368394643864E-4</v>
      </c>
      <c r="K90" s="9">
        <f t="shared" si="15"/>
        <v>0.48008020865354256</v>
      </c>
      <c r="L90" s="9">
        <f t="shared" si="19"/>
        <v>8.5657668410647151E-4</v>
      </c>
      <c r="O90" s="21">
        <f t="shared" si="16"/>
        <v>174533.5183292666</v>
      </c>
    </row>
    <row r="91" spans="1:15" x14ac:dyDescent="0.25">
      <c r="A91" s="8">
        <v>41518</v>
      </c>
      <c r="B91" s="2">
        <v>41.470001000000003</v>
      </c>
      <c r="C91" s="2">
        <v>43.740001999999997</v>
      </c>
      <c r="D91" s="2">
        <v>41.470001000000003</v>
      </c>
      <c r="E91" s="2">
        <v>42.619999</v>
      </c>
      <c r="F91" s="2">
        <v>37.582878000000001</v>
      </c>
      <c r="G91" s="2">
        <v>0</v>
      </c>
      <c r="H91" s="9">
        <f t="shared" si="17"/>
        <v>3.1961389257440083E-2</v>
      </c>
      <c r="I91" s="9">
        <f t="shared" si="14"/>
        <v>0.22960194080322463</v>
      </c>
      <c r="J91" s="31">
        <f t="shared" si="18"/>
        <v>8.0246068195141858E-4</v>
      </c>
      <c r="K91" s="9">
        <f t="shared" si="15"/>
        <v>0.4096669944885416</v>
      </c>
      <c r="L91" s="9">
        <f t="shared" si="19"/>
        <v>1.2743262196985633E-3</v>
      </c>
      <c r="O91" s="21">
        <f t="shared" si="16"/>
        <v>166709.6035964289</v>
      </c>
    </row>
    <row r="92" spans="1:15" x14ac:dyDescent="0.25">
      <c r="A92" s="8">
        <v>41487</v>
      </c>
      <c r="B92" s="2">
        <v>43.07</v>
      </c>
      <c r="C92" s="2">
        <v>43.130001</v>
      </c>
      <c r="D92" s="2">
        <v>41.240001999999997</v>
      </c>
      <c r="E92" s="2">
        <v>41.299999</v>
      </c>
      <c r="F92" s="2">
        <v>36.418880000000001</v>
      </c>
      <c r="G92" s="2">
        <v>0</v>
      </c>
      <c r="H92" s="9">
        <f t="shared" si="17"/>
        <v>-2.8235354013113785E-2</v>
      </c>
      <c r="I92" s="9">
        <f t="shared" si="14"/>
        <v>0.1759563835277865</v>
      </c>
      <c r="J92" s="31">
        <f t="shared" si="18"/>
        <v>7.8197981774085878E-4</v>
      </c>
      <c r="K92" s="9">
        <f t="shared" si="15"/>
        <v>0.53048856823938517</v>
      </c>
      <c r="L92" s="9">
        <f t="shared" si="19"/>
        <v>1.6958198651095648E-3</v>
      </c>
      <c r="O92" s="21">
        <f t="shared" si="16"/>
        <v>161546.35757873341</v>
      </c>
    </row>
    <row r="93" spans="1:15" x14ac:dyDescent="0.25">
      <c r="A93" s="8">
        <v>41456</v>
      </c>
      <c r="B93" s="2">
        <v>40.57</v>
      </c>
      <c r="C93" s="2">
        <v>42.68</v>
      </c>
      <c r="D93" s="2">
        <v>40.549999</v>
      </c>
      <c r="E93" s="2">
        <v>42.5</v>
      </c>
      <c r="F93" s="2">
        <v>37.477058</v>
      </c>
      <c r="G93" s="2">
        <v>0</v>
      </c>
      <c r="H93" s="9">
        <f t="shared" si="17"/>
        <v>5.9520853165569813E-2</v>
      </c>
      <c r="I93" s="9">
        <f t="shared" si="14"/>
        <v>0.23563761020927795</v>
      </c>
      <c r="J93" s="31">
        <f t="shared" si="18"/>
        <v>5.9259515813954173E-4</v>
      </c>
      <c r="K93" s="9">
        <f t="shared" si="15"/>
        <v>0.44568585511393261</v>
      </c>
      <c r="L93" s="9">
        <f t="shared" si="19"/>
        <v>1.8589726529270848E-3</v>
      </c>
      <c r="O93" s="21">
        <f t="shared" si="16"/>
        <v>166240.20872324824</v>
      </c>
    </row>
    <row r="94" spans="1:15" x14ac:dyDescent="0.25">
      <c r="A94" s="8">
        <v>41426</v>
      </c>
      <c r="B94" s="2">
        <v>41.189999</v>
      </c>
      <c r="C94" s="2">
        <v>41.529998999999997</v>
      </c>
      <c r="D94" s="2">
        <v>39.360000999999997</v>
      </c>
      <c r="E94" s="2">
        <v>40.290000999999997</v>
      </c>
      <c r="F94" s="2">
        <v>35.371704000000001</v>
      </c>
      <c r="G94" s="2">
        <v>0</v>
      </c>
      <c r="H94" s="9">
        <f t="shared" si="17"/>
        <v>-1.7077299408674158E-2</v>
      </c>
      <c r="I94" s="9">
        <f t="shared" si="14"/>
        <v>0.19516547936396342</v>
      </c>
      <c r="J94" s="31">
        <f t="shared" si="18"/>
        <v>4.3891247237204894E-4</v>
      </c>
      <c r="K94" s="9">
        <f t="shared" si="15"/>
        <v>0.28228450691756807</v>
      </c>
      <c r="L94" s="9">
        <f t="shared" si="19"/>
        <v>1.8024056691686543E-3</v>
      </c>
      <c r="O94" s="21">
        <f t="shared" si="16"/>
        <v>156901.3089516513</v>
      </c>
    </row>
    <row r="95" spans="1:15" x14ac:dyDescent="0.25">
      <c r="A95" s="8">
        <v>41395</v>
      </c>
      <c r="B95" s="2">
        <v>39.619999</v>
      </c>
      <c r="C95" s="2">
        <v>41.93</v>
      </c>
      <c r="D95" s="2">
        <v>39.619999</v>
      </c>
      <c r="E95" s="2">
        <v>40.990001999999997</v>
      </c>
      <c r="F95" s="2">
        <v>35.986252</v>
      </c>
      <c r="G95" s="2">
        <v>0</v>
      </c>
      <c r="H95" s="9">
        <f t="shared" si="17"/>
        <v>2.3215478043088596E-2</v>
      </c>
      <c r="I95" s="9">
        <f t="shared" si="14"/>
        <v>0.23438018005304861</v>
      </c>
      <c r="J95" s="31">
        <f t="shared" si="18"/>
        <v>3.4546383204682744E-4</v>
      </c>
      <c r="K95" s="9">
        <f t="shared" si="15"/>
        <v>0.28020911809449744</v>
      </c>
      <c r="L95" s="9">
        <f t="shared" si="19"/>
        <v>1.8144978596479145E-3</v>
      </c>
      <c r="O95" s="21">
        <f t="shared" si="16"/>
        <v>159627.31235860108</v>
      </c>
    </row>
    <row r="96" spans="1:15" x14ac:dyDescent="0.25">
      <c r="A96" s="8">
        <v>41365</v>
      </c>
      <c r="B96" s="2">
        <v>39.18</v>
      </c>
      <c r="C96" s="2">
        <v>40.060001</v>
      </c>
      <c r="D96" s="2">
        <v>38.549999</v>
      </c>
      <c r="E96" s="2">
        <v>40.060001</v>
      </c>
      <c r="F96" s="2">
        <v>35.169769000000002</v>
      </c>
      <c r="G96" s="2">
        <v>0</v>
      </c>
      <c r="H96" s="9">
        <f t="shared" si="17"/>
        <v>2.1323558067228503E-2</v>
      </c>
      <c r="I96" s="9">
        <f t="shared" si="14"/>
        <v>0.24759216146566548</v>
      </c>
      <c r="J96" s="31">
        <f t="shared" si="18"/>
        <v>9.1670426310078439E-4</v>
      </c>
      <c r="K96" s="9">
        <f t="shared" si="15"/>
        <v>0.22395614247833989</v>
      </c>
      <c r="L96" s="9">
        <f t="shared" si="19"/>
        <v>1.8258824830089879E-3</v>
      </c>
      <c r="O96" s="21">
        <f t="shared" si="16"/>
        <v>156005.56850829715</v>
      </c>
    </row>
    <row r="97" spans="1:15" x14ac:dyDescent="0.25">
      <c r="A97" s="8">
        <v>41334</v>
      </c>
      <c r="B97" s="2">
        <v>38.150002000000001</v>
      </c>
      <c r="C97" s="2">
        <v>39.400002000000001</v>
      </c>
      <c r="D97" s="2">
        <v>38.150002000000001</v>
      </c>
      <c r="E97" s="2">
        <v>39.389999000000003</v>
      </c>
      <c r="F97" s="2">
        <v>34.435482</v>
      </c>
      <c r="G97" s="2">
        <v>0</v>
      </c>
      <c r="H97" s="9">
        <f t="shared" si="17"/>
        <v>3.4400864540952418E-2</v>
      </c>
      <c r="I97" s="9">
        <f t="shared" si="14"/>
        <v>0.1453723414162971</v>
      </c>
      <c r="J97" s="31">
        <f t="shared" si="18"/>
        <v>9.3055115693347354E-4</v>
      </c>
      <c r="K97" s="9">
        <f t="shared" si="15"/>
        <v>0.18447910031618453</v>
      </c>
      <c r="L97" s="9">
        <f t="shared" si="19"/>
        <v>1.8462574481976593E-3</v>
      </c>
      <c r="O97" s="21">
        <f t="shared" si="16"/>
        <v>152748.42852300886</v>
      </c>
    </row>
    <row r="98" spans="1:15" x14ac:dyDescent="0.25">
      <c r="A98" s="8">
        <v>41306</v>
      </c>
      <c r="B98" s="2">
        <v>37.970001000000003</v>
      </c>
      <c r="C98" s="2">
        <v>38.509998000000003</v>
      </c>
      <c r="D98" s="2">
        <v>37.380001</v>
      </c>
      <c r="E98" s="2">
        <v>38.080002</v>
      </c>
      <c r="F98" s="2">
        <v>33.290267999999998</v>
      </c>
      <c r="G98" s="2">
        <v>0</v>
      </c>
      <c r="H98" s="9">
        <f t="shared" si="17"/>
        <v>1.2766628290959202E-2</v>
      </c>
      <c r="I98" s="9">
        <f t="shared" si="14"/>
        <v>0.1044709280145219</v>
      </c>
      <c r="J98" s="31">
        <f t="shared" si="18"/>
        <v>9.0311599447820065E-4</v>
      </c>
      <c r="K98" s="9">
        <f t="shared" si="15"/>
        <v>0.18397176187841488</v>
      </c>
      <c r="L98" s="9">
        <f t="shared" si="19"/>
        <v>1.8202566412040446E-3</v>
      </c>
      <c r="O98" s="21">
        <f t="shared" si="16"/>
        <v>147668.50430929961</v>
      </c>
    </row>
    <row r="99" spans="1:15" x14ac:dyDescent="0.25">
      <c r="A99" s="8">
        <v>41275</v>
      </c>
      <c r="B99" s="2">
        <v>36.560001</v>
      </c>
      <c r="C99" s="2">
        <v>37.799999</v>
      </c>
      <c r="D99" s="2">
        <v>36.490001999999997</v>
      </c>
      <c r="E99" s="2">
        <v>37.599997999999999</v>
      </c>
      <c r="F99" s="2">
        <v>32.870621</v>
      </c>
      <c r="G99" s="2">
        <v>0</v>
      </c>
      <c r="H99" s="9">
        <f t="shared" si="17"/>
        <v>6.2455700199865183E-2</v>
      </c>
      <c r="I99" s="9">
        <f t="shared" si="14"/>
        <v>0.11949808335127317</v>
      </c>
      <c r="J99" s="31">
        <f t="shared" si="18"/>
        <v>9.8710416341614036E-4</v>
      </c>
      <c r="K99" s="9">
        <f t="shared" si="15"/>
        <v>0.16974676368465766</v>
      </c>
      <c r="L99" s="9">
        <f t="shared" si="19"/>
        <v>1.8524068110515686E-3</v>
      </c>
      <c r="O99" s="21">
        <f t="shared" si="16"/>
        <v>145807.04002706902</v>
      </c>
    </row>
    <row r="100" spans="1:15" x14ac:dyDescent="0.25">
      <c r="A100" s="8">
        <v>41244</v>
      </c>
      <c r="B100" s="2">
        <v>35.310001</v>
      </c>
      <c r="C100" s="2">
        <v>36.310001</v>
      </c>
      <c r="D100" s="2">
        <v>35.040000999999997</v>
      </c>
      <c r="E100" s="2">
        <v>35.639999000000003</v>
      </c>
      <c r="F100" s="2">
        <v>30.938345000000002</v>
      </c>
      <c r="G100" s="2">
        <v>0</v>
      </c>
      <c r="H100" s="9">
        <f t="shared" si="17"/>
        <v>4.792832397501048E-3</v>
      </c>
      <c r="I100" s="9">
        <f t="shared" si="14"/>
        <v>9.8554134523480774E-2</v>
      </c>
      <c r="J100" s="31">
        <f t="shared" si="18"/>
        <v>9.3833960829919319E-4</v>
      </c>
      <c r="K100" s="9">
        <f t="shared" si="15"/>
        <v>0.14058545099166755</v>
      </c>
      <c r="L100" s="9">
        <f t="shared" si="19"/>
        <v>1.739982046194217E-3</v>
      </c>
      <c r="O100" s="21">
        <f t="shared" si="16"/>
        <v>137235.87722258945</v>
      </c>
    </row>
    <row r="101" spans="1:15" x14ac:dyDescent="0.25">
      <c r="A101" s="8">
        <v>41214</v>
      </c>
      <c r="B101" s="2">
        <v>35.619999</v>
      </c>
      <c r="C101" s="2">
        <v>35.650002000000001</v>
      </c>
      <c r="D101" s="2">
        <v>33.759998000000003</v>
      </c>
      <c r="E101" s="2">
        <v>35.470001000000003</v>
      </c>
      <c r="F101" s="2">
        <v>30.790769999999998</v>
      </c>
      <c r="G101" s="2">
        <v>0</v>
      </c>
      <c r="H101" s="9">
        <f t="shared" si="17"/>
        <v>7.3840154238773784E-3</v>
      </c>
      <c r="I101" s="9">
        <f t="shared" si="14"/>
        <v>0.15527610671107447</v>
      </c>
      <c r="J101" s="31">
        <f t="shared" si="18"/>
        <v>9.4205600144073298E-4</v>
      </c>
      <c r="K101" s="9">
        <f t="shared" si="15"/>
        <v>0.16596857984488728</v>
      </c>
      <c r="L101" s="9">
        <f t="shared" si="19"/>
        <v>1.8660041913798454E-3</v>
      </c>
      <c r="O101" s="21">
        <f t="shared" si="16"/>
        <v>136581.26610550727</v>
      </c>
    </row>
    <row r="102" spans="1:15" x14ac:dyDescent="0.25">
      <c r="A102" s="8">
        <v>41183</v>
      </c>
      <c r="B102" s="2">
        <v>35.919998</v>
      </c>
      <c r="C102" s="2">
        <v>36.349997999999999</v>
      </c>
      <c r="D102" s="2">
        <v>35.099997999999999</v>
      </c>
      <c r="E102" s="2">
        <v>35.209999000000003</v>
      </c>
      <c r="F102" s="2">
        <v>30.565076999999999</v>
      </c>
      <c r="G102" s="2">
        <v>0</v>
      </c>
      <c r="H102" s="9">
        <f t="shared" si="17"/>
        <v>-1.3061428271041755E-2</v>
      </c>
      <c r="I102" s="9">
        <f t="shared" si="14"/>
        <v>0.14974753390778048</v>
      </c>
      <c r="J102" s="31">
        <f t="shared" si="18"/>
        <v>9.6084098718410488E-4</v>
      </c>
      <c r="K102" s="9">
        <f t="shared" si="15"/>
        <v>0.22990715421487898</v>
      </c>
      <c r="L102" s="9">
        <f t="shared" si="19"/>
        <v>1.8664641418948752E-3</v>
      </c>
      <c r="O102" s="21">
        <f t="shared" si="16"/>
        <v>135580.14025866581</v>
      </c>
    </row>
    <row r="103" spans="1:15" x14ac:dyDescent="0.25">
      <c r="A103" s="8">
        <v>41153</v>
      </c>
      <c r="B103" s="2">
        <v>35.119999</v>
      </c>
      <c r="C103" s="2">
        <v>36.720001000000003</v>
      </c>
      <c r="D103" s="2">
        <v>35.099997999999999</v>
      </c>
      <c r="E103" s="2">
        <v>35.840000000000003</v>
      </c>
      <c r="F103" s="2">
        <v>30.969584000000001</v>
      </c>
      <c r="G103" s="2">
        <v>0</v>
      </c>
      <c r="H103" s="9">
        <f t="shared" si="17"/>
        <v>2.1082891910445396E-2</v>
      </c>
      <c r="I103" s="9">
        <f t="shared" si="14"/>
        <v>0.16161408388789242</v>
      </c>
      <c r="J103" s="31">
        <f t="shared" si="18"/>
        <v>1.839700494470217E-3</v>
      </c>
      <c r="K103" s="9">
        <f t="shared" si="15"/>
        <v>0.2533583128801557</v>
      </c>
      <c r="L103" s="9">
        <f t="shared" si="19"/>
        <v>1.890113887624363E-3</v>
      </c>
      <c r="O103" s="21">
        <f t="shared" si="16"/>
        <v>137374.44674104804</v>
      </c>
    </row>
    <row r="104" spans="1:15" x14ac:dyDescent="0.25">
      <c r="A104" s="8">
        <v>41122</v>
      </c>
      <c r="B104" s="2">
        <v>34.090000000000003</v>
      </c>
      <c r="C104" s="2">
        <v>35.349997999999999</v>
      </c>
      <c r="D104" s="2">
        <v>33.849997999999999</v>
      </c>
      <c r="E104" s="2">
        <v>35.099997999999999</v>
      </c>
      <c r="F104" s="2">
        <v>30.330137000000001</v>
      </c>
      <c r="G104" s="2">
        <v>0</v>
      </c>
      <c r="H104" s="9">
        <f t="shared" si="17"/>
        <v>2.4817258642096603E-2</v>
      </c>
      <c r="I104" s="9">
        <f t="shared" si="14"/>
        <v>0.2746116286836498</v>
      </c>
      <c r="J104" s="31">
        <f t="shared" si="18"/>
        <v>2.7629166263158722E-3</v>
      </c>
      <c r="K104" s="9">
        <f t="shared" si="15"/>
        <v>0.2820854706259609</v>
      </c>
      <c r="L104" s="9">
        <f t="shared" si="19"/>
        <v>2.1370534791986906E-3</v>
      </c>
      <c r="O104" s="21">
        <f t="shared" si="16"/>
        <v>134537.9966987994</v>
      </c>
    </row>
    <row r="105" spans="1:15" x14ac:dyDescent="0.25">
      <c r="A105" s="8">
        <v>41091</v>
      </c>
      <c r="B105" s="2">
        <v>34.020000000000003</v>
      </c>
      <c r="C105" s="2">
        <v>34.439999</v>
      </c>
      <c r="D105" s="2">
        <v>33.25</v>
      </c>
      <c r="E105" s="2">
        <v>34.25</v>
      </c>
      <c r="F105" s="2">
        <v>29.595654</v>
      </c>
      <c r="G105" s="2">
        <v>0</v>
      </c>
      <c r="H105" s="9">
        <f t="shared" si="17"/>
        <v>1.5173481064594554E-2</v>
      </c>
      <c r="I105" s="9">
        <f t="shared" si="14"/>
        <v>0.14165894133541859</v>
      </c>
      <c r="J105" s="31">
        <f t="shared" si="18"/>
        <v>3.2049894775088615E-3</v>
      </c>
      <c r="K105" s="9">
        <f t="shared" si="15"/>
        <v>0.36280635297318214</v>
      </c>
      <c r="L105" s="9">
        <f t="shared" si="19"/>
        <v>2.2933060415323446E-3</v>
      </c>
      <c r="O105" s="21">
        <f t="shared" si="16"/>
        <v>131279.9872994576</v>
      </c>
    </row>
    <row r="106" spans="1:15" x14ac:dyDescent="0.25">
      <c r="A106" s="8">
        <v>41061</v>
      </c>
      <c r="B106" s="2">
        <v>31.93</v>
      </c>
      <c r="C106" s="2">
        <v>33.909999999999997</v>
      </c>
      <c r="D106" s="2">
        <v>31.91</v>
      </c>
      <c r="E106" s="2">
        <v>33.900002000000001</v>
      </c>
      <c r="F106" s="2">
        <v>29.153296999999998</v>
      </c>
      <c r="G106" s="2">
        <v>0</v>
      </c>
      <c r="H106" s="9">
        <f t="shared" si="17"/>
        <v>3.4167293452524429E-2</v>
      </c>
      <c r="I106" s="9">
        <f t="shared" si="14"/>
        <v>5.6856663412834525E-2</v>
      </c>
      <c r="J106" s="31">
        <f t="shared" si="18"/>
        <v>3.2522018928526036E-3</v>
      </c>
      <c r="K106" s="9">
        <f t="shared" si="15"/>
        <v>0.27869824379802799</v>
      </c>
      <c r="L106" s="9">
        <f t="shared" si="19"/>
        <v>2.4579641344056251E-3</v>
      </c>
      <c r="O106" s="21">
        <f t="shared" si="16"/>
        <v>129317.78631745442</v>
      </c>
    </row>
    <row r="107" spans="1:15" x14ac:dyDescent="0.25">
      <c r="A107" s="8">
        <v>41030</v>
      </c>
      <c r="B107" s="2">
        <v>35.130001</v>
      </c>
      <c r="C107" s="2">
        <v>35.130001</v>
      </c>
      <c r="D107" s="2">
        <v>32.330002</v>
      </c>
      <c r="E107" s="2">
        <v>32.779998999999997</v>
      </c>
      <c r="F107" s="2">
        <v>28.190117000000001</v>
      </c>
      <c r="G107" s="2">
        <v>0</v>
      </c>
      <c r="H107" s="9">
        <f t="shared" si="17"/>
        <v>-6.2357242071147401E-2</v>
      </c>
      <c r="I107" s="9">
        <f t="shared" si="14"/>
        <v>2.8620047331047722E-3</v>
      </c>
      <c r="J107" s="31">
        <f t="shared" si="18"/>
        <v>3.2112825434983863E-3</v>
      </c>
      <c r="K107" s="9">
        <f t="shared" si="15"/>
        <v>0.328974826285231</v>
      </c>
      <c r="L107" s="9">
        <f t="shared" si="19"/>
        <v>2.6720836839624782E-3</v>
      </c>
      <c r="O107" s="21">
        <f t="shared" si="16"/>
        <v>125045.32597016521</v>
      </c>
    </row>
    <row r="108" spans="1:15" x14ac:dyDescent="0.25">
      <c r="A108" s="8">
        <v>41000</v>
      </c>
      <c r="B108" s="2">
        <v>35.459999000000003</v>
      </c>
      <c r="C108" s="2">
        <v>35.459999000000003</v>
      </c>
      <c r="D108" s="2">
        <v>33.880001</v>
      </c>
      <c r="E108" s="2">
        <v>34.959999000000003</v>
      </c>
      <c r="F108" s="2">
        <v>30.064879999999999</v>
      </c>
      <c r="G108" s="2">
        <v>0</v>
      </c>
      <c r="H108" s="9">
        <f t="shared" si="17"/>
        <v>-2.5377412328059248E-3</v>
      </c>
      <c r="I108" s="9">
        <f t="shared" si="14"/>
        <v>4.6299011769858019E-2</v>
      </c>
      <c r="J108" s="31">
        <f t="shared" si="18"/>
        <v>2.8518820473908417E-3</v>
      </c>
      <c r="K108" s="9">
        <f t="shared" si="15"/>
        <v>0.33101581150385628</v>
      </c>
      <c r="L108" s="9">
        <f t="shared" si="19"/>
        <v>2.796997531147899E-3</v>
      </c>
      <c r="O108" s="21">
        <f t="shared" si="16"/>
        <v>133361.3734151547</v>
      </c>
    </row>
    <row r="109" spans="1:15" x14ac:dyDescent="0.25">
      <c r="A109" s="8">
        <v>40969</v>
      </c>
      <c r="B109" s="2">
        <v>34.5</v>
      </c>
      <c r="C109" s="2">
        <v>35.419998</v>
      </c>
      <c r="D109" s="2">
        <v>33.659999999999997</v>
      </c>
      <c r="E109" s="2">
        <v>35.189999</v>
      </c>
      <c r="F109" s="2">
        <v>30.141370999999999</v>
      </c>
      <c r="G109" s="2">
        <v>0</v>
      </c>
      <c r="H109" s="9">
        <f t="shared" si="17"/>
        <v>2.65460778510892E-2</v>
      </c>
      <c r="I109" s="9">
        <f t="shared" si="14"/>
        <v>3.6774336551361024E-2</v>
      </c>
      <c r="J109" s="31">
        <f t="shared" si="18"/>
        <v>2.9189332668730418E-3</v>
      </c>
      <c r="K109" s="9">
        <f t="shared" si="15"/>
        <v>0.22763160638593549</v>
      </c>
      <c r="L109" s="9">
        <f t="shared" si="19"/>
        <v>2.799638852126753E-3</v>
      </c>
      <c r="O109" s="21">
        <f t="shared" si="16"/>
        <v>133700.67112111257</v>
      </c>
    </row>
    <row r="110" spans="1:15" x14ac:dyDescent="0.25">
      <c r="A110" s="8">
        <v>40940</v>
      </c>
      <c r="B110" s="2">
        <v>33.240001999999997</v>
      </c>
      <c r="C110" s="2">
        <v>34.470001000000003</v>
      </c>
      <c r="D110" s="2">
        <v>33.240001999999997</v>
      </c>
      <c r="E110" s="2">
        <v>34.279998999999997</v>
      </c>
      <c r="F110" s="2">
        <v>29.361927000000001</v>
      </c>
      <c r="G110" s="2">
        <v>0</v>
      </c>
      <c r="H110" s="9">
        <f t="shared" si="17"/>
        <v>4.2578919571380505E-2</v>
      </c>
      <c r="I110" s="9">
        <f t="shared" si="14"/>
        <v>4.4259915310246381E-2</v>
      </c>
      <c r="J110" s="31">
        <f t="shared" si="18"/>
        <v>2.883419930478491E-3</v>
      </c>
      <c r="K110" s="9">
        <f t="shared" si="15"/>
        <v>0.22636087677711461</v>
      </c>
      <c r="L110" s="9">
        <f t="shared" si="19"/>
        <v>2.886671061814661E-3</v>
      </c>
      <c r="O110" s="21">
        <f t="shared" si="16"/>
        <v>130243.22434799383</v>
      </c>
    </row>
    <row r="111" spans="1:15" x14ac:dyDescent="0.25">
      <c r="A111" s="8">
        <v>40909</v>
      </c>
      <c r="B111" s="2">
        <v>31.76</v>
      </c>
      <c r="C111" s="2">
        <v>33.18</v>
      </c>
      <c r="D111" s="2">
        <v>31.75</v>
      </c>
      <c r="E111" s="2">
        <v>32.880001</v>
      </c>
      <c r="F111" s="2">
        <v>28.162786000000001</v>
      </c>
      <c r="G111" s="2">
        <v>0</v>
      </c>
      <c r="H111" s="9">
        <f t="shared" si="17"/>
        <v>5.6673599400637167E-2</v>
      </c>
      <c r="I111" s="9">
        <f t="shared" si="14"/>
        <v>2.2119077045604195E-3</v>
      </c>
      <c r="J111" s="31">
        <f t="shared" si="18"/>
        <v>2.8418551984750336E-3</v>
      </c>
      <c r="K111" s="9">
        <f t="shared" si="15"/>
        <v>0.24544341492273933</v>
      </c>
      <c r="L111" s="9">
        <f t="shared" si="19"/>
        <v>2.8663970176616123E-3</v>
      </c>
      <c r="O111" s="21">
        <f t="shared" si="16"/>
        <v>124924.09150334512</v>
      </c>
    </row>
    <row r="112" spans="1:15" x14ac:dyDescent="0.25">
      <c r="A112" s="8">
        <v>40878</v>
      </c>
      <c r="B112" s="2">
        <v>31.129999000000002</v>
      </c>
      <c r="C112" s="2">
        <v>31.549999</v>
      </c>
      <c r="D112" s="2">
        <v>30.120000999999998</v>
      </c>
      <c r="E112" s="2">
        <v>31.290001</v>
      </c>
      <c r="F112" s="2">
        <v>26.652304000000001</v>
      </c>
      <c r="G112" s="2">
        <v>0</v>
      </c>
      <c r="H112" s="9">
        <f t="shared" si="17"/>
        <v>2.5631800947360857E-3</v>
      </c>
      <c r="I112" s="9">
        <f t="shared" si="14"/>
        <v>-1.7425457702827208E-2</v>
      </c>
      <c r="J112" s="31">
        <f t="shared" si="18"/>
        <v>2.6339777657068044E-3</v>
      </c>
      <c r="K112" s="9">
        <f t="shared" si="15"/>
        <v>0.21824457219543439</v>
      </c>
      <c r="L112" s="9">
        <f t="shared" si="19"/>
        <v>2.8390572414901997E-3</v>
      </c>
      <c r="O112" s="21">
        <f t="shared" si="16"/>
        <v>118223.916613611</v>
      </c>
    </row>
    <row r="113" spans="1:15" x14ac:dyDescent="0.25">
      <c r="A113" s="8">
        <v>40848</v>
      </c>
      <c r="B113" s="2">
        <v>30.4</v>
      </c>
      <c r="C113" s="2">
        <v>31.9</v>
      </c>
      <c r="D113" s="2">
        <v>28.91</v>
      </c>
      <c r="E113" s="2">
        <v>31.209999</v>
      </c>
      <c r="F113" s="2">
        <v>26.584164000000001</v>
      </c>
      <c r="G113" s="2">
        <v>0</v>
      </c>
      <c r="H113" s="9">
        <f t="shared" si="17"/>
        <v>-2.8752303942639361E-3</v>
      </c>
      <c r="I113" s="9">
        <f t="shared" si="14"/>
        <v>6.6750505246728513E-3</v>
      </c>
      <c r="J113" s="31">
        <f t="shared" si="18"/>
        <v>2.9412747770457648E-3</v>
      </c>
      <c r="K113" s="9">
        <f t="shared" si="15"/>
        <v>0.17986491109437222</v>
      </c>
      <c r="L113" s="9">
        <f t="shared" si="19"/>
        <v>2.8453718536812218E-3</v>
      </c>
      <c r="O113" s="21">
        <f t="shared" si="16"/>
        <v>117921.66215643343</v>
      </c>
    </row>
    <row r="114" spans="1:15" x14ac:dyDescent="0.25">
      <c r="A114" s="8">
        <v>40817</v>
      </c>
      <c r="B114" s="2">
        <v>27.16</v>
      </c>
      <c r="C114" s="2">
        <v>32.099997999999999</v>
      </c>
      <c r="D114" s="2">
        <v>27.16</v>
      </c>
      <c r="E114" s="2">
        <v>31.299999</v>
      </c>
      <c r="F114" s="2">
        <v>26.660820000000001</v>
      </c>
      <c r="G114" s="2">
        <v>0</v>
      </c>
      <c r="H114" s="9">
        <f t="shared" si="17"/>
        <v>0.12041007932940179</v>
      </c>
      <c r="I114" s="9">
        <f t="shared" si="14"/>
        <v>7.2803881869335146E-2</v>
      </c>
      <c r="J114" s="31">
        <f t="shared" si="18"/>
        <v>2.932051162989965E-3</v>
      </c>
      <c r="K114" s="9">
        <f t="shared" si="15"/>
        <v>0.20970849689721124</v>
      </c>
      <c r="L114" s="9">
        <f t="shared" si="19"/>
        <v>2.9289865745135923E-3</v>
      </c>
      <c r="O114" s="21">
        <f t="shared" si="16"/>
        <v>118261.69176707922</v>
      </c>
    </row>
    <row r="115" spans="1:15" x14ac:dyDescent="0.25">
      <c r="A115" s="8">
        <v>40787</v>
      </c>
      <c r="B115" s="2">
        <v>30.18</v>
      </c>
      <c r="C115" s="2">
        <v>30.5</v>
      </c>
      <c r="D115" s="2">
        <v>28.059999000000001</v>
      </c>
      <c r="E115" s="2">
        <v>28.07</v>
      </c>
      <c r="F115" s="2">
        <v>23.795591000000002</v>
      </c>
      <c r="G115" s="2">
        <v>0</v>
      </c>
      <c r="H115" s="9">
        <f t="shared" si="17"/>
        <v>-8.2079780040994629E-2</v>
      </c>
      <c r="I115" s="9">
        <f t="shared" si="14"/>
        <v>-3.6977642652667932E-2</v>
      </c>
      <c r="J115" s="31">
        <f t="shared" si="18"/>
        <v>1.8562203934904223E-3</v>
      </c>
      <c r="K115" s="9">
        <f t="shared" si="15"/>
        <v>0.14044006425797209</v>
      </c>
      <c r="L115" s="9">
        <f t="shared" si="19"/>
        <v>2.4261664846703655E-3</v>
      </c>
      <c r="O115" s="21">
        <f t="shared" si="16"/>
        <v>105552.14911834986</v>
      </c>
    </row>
    <row r="116" spans="1:15" x14ac:dyDescent="0.25">
      <c r="A116" s="8">
        <v>40756</v>
      </c>
      <c r="B116" s="2">
        <v>32.389999000000003</v>
      </c>
      <c r="C116" s="2">
        <v>32.389999000000003</v>
      </c>
      <c r="D116" s="2">
        <v>27.879999000000002</v>
      </c>
      <c r="E116" s="2">
        <v>30.58</v>
      </c>
      <c r="F116" s="2">
        <v>25.923376000000001</v>
      </c>
      <c r="G116" s="2">
        <v>0</v>
      </c>
      <c r="H116" s="9">
        <f t="shared" si="17"/>
        <v>-6.0233473292699784E-2</v>
      </c>
      <c r="I116" s="9">
        <f t="shared" si="14"/>
        <v>9.5807240144472186E-2</v>
      </c>
      <c r="J116" s="31">
        <f t="shared" si="18"/>
        <v>1.704666585409973E-3</v>
      </c>
      <c r="K116" s="9">
        <f t="shared" si="15"/>
        <v>0.21567603301537452</v>
      </c>
      <c r="L116" s="9">
        <f t="shared" si="19"/>
        <v>2.1084507242381391E-3</v>
      </c>
      <c r="O116" s="21">
        <f t="shared" si="16"/>
        <v>114990.54800542889</v>
      </c>
    </row>
    <row r="117" spans="1:15" x14ac:dyDescent="0.25">
      <c r="A117" s="8">
        <v>40725</v>
      </c>
      <c r="B117" s="2">
        <v>33.779998999999997</v>
      </c>
      <c r="C117" s="2">
        <v>34.189999</v>
      </c>
      <c r="D117" s="2">
        <v>32.540000999999997</v>
      </c>
      <c r="E117" s="2">
        <v>32.540000999999997</v>
      </c>
      <c r="F117" s="2">
        <v>27.584911000000002</v>
      </c>
      <c r="G117" s="2">
        <v>0</v>
      </c>
      <c r="H117" s="9">
        <f t="shared" si="17"/>
        <v>-1.8668168498758807E-2</v>
      </c>
      <c r="I117" s="9">
        <f t="shared" si="14"/>
        <v>0.27021663238122112</v>
      </c>
      <c r="J117" s="31">
        <f t="shared" si="18"/>
        <v>1.5422930430986645E-3</v>
      </c>
      <c r="K117" s="9">
        <f t="shared" si="15"/>
        <v>0.34194289244719911</v>
      </c>
      <c r="L117" s="9">
        <f t="shared" si="19"/>
        <v>1.9018346116031865E-3</v>
      </c>
      <c r="O117" s="21">
        <f t="shared" si="16"/>
        <v>122360.76167590918</v>
      </c>
    </row>
    <row r="118" spans="1:15" x14ac:dyDescent="0.25">
      <c r="A118" s="8">
        <v>40695</v>
      </c>
      <c r="B118" s="2">
        <v>33.229999999999997</v>
      </c>
      <c r="C118" s="2">
        <v>33.290000999999997</v>
      </c>
      <c r="D118" s="2">
        <v>31.940000999999999</v>
      </c>
      <c r="E118" s="2">
        <v>33.290000999999997</v>
      </c>
      <c r="F118" s="2">
        <v>28.109667000000002</v>
      </c>
      <c r="G118" s="2">
        <v>0</v>
      </c>
      <c r="H118" s="9">
        <f t="shared" si="17"/>
        <v>-2.1745079199391695E-2</v>
      </c>
      <c r="I118" s="9">
        <f t="shared" si="14"/>
        <v>0.23292339204884394</v>
      </c>
      <c r="J118" s="31">
        <f t="shared" si="18"/>
        <v>1.6695621702355861E-3</v>
      </c>
      <c r="K118" s="9">
        <f t="shared" si="15"/>
        <v>0.4176383227430312</v>
      </c>
      <c r="L118" s="9">
        <f t="shared" si="19"/>
        <v>2.0390229531315088E-3</v>
      </c>
      <c r="O118" s="21">
        <f t="shared" si="16"/>
        <v>124688.46698748344</v>
      </c>
    </row>
    <row r="119" spans="1:15" x14ac:dyDescent="0.25">
      <c r="A119" s="8">
        <v>40664</v>
      </c>
      <c r="B119" s="2">
        <v>34.330002</v>
      </c>
      <c r="C119" s="2">
        <v>34.330002</v>
      </c>
      <c r="D119" s="2">
        <v>33.18</v>
      </c>
      <c r="E119" s="2">
        <v>34.029998999999997</v>
      </c>
      <c r="F119" s="2">
        <v>28.734501000000002</v>
      </c>
      <c r="G119" s="2">
        <v>0</v>
      </c>
      <c r="H119" s="9">
        <f t="shared" si="17"/>
        <v>-1.1617845438768459E-2</v>
      </c>
      <c r="I119" s="9">
        <f t="shared" si="14"/>
        <v>0.35463887840081681</v>
      </c>
      <c r="J119" s="31">
        <f t="shared" si="18"/>
        <v>2.1267273327411937E-3</v>
      </c>
      <c r="K119" s="9">
        <f t="shared" si="15"/>
        <v>0.56996113629897893</v>
      </c>
      <c r="L119" s="9">
        <f t="shared" si="19"/>
        <v>1.9840373974607697E-3</v>
      </c>
      <c r="O119" s="21">
        <f t="shared" si="16"/>
        <v>127460.09688909903</v>
      </c>
    </row>
    <row r="120" spans="1:15" x14ac:dyDescent="0.25">
      <c r="A120" s="8">
        <v>40634</v>
      </c>
      <c r="B120" s="2">
        <v>33.599997999999999</v>
      </c>
      <c r="C120" s="2">
        <v>34.43</v>
      </c>
      <c r="D120" s="2">
        <v>32.900002000000001</v>
      </c>
      <c r="E120" s="2">
        <v>34.43</v>
      </c>
      <c r="F120" s="2">
        <v>29.072258000000001</v>
      </c>
      <c r="G120" s="2">
        <v>0</v>
      </c>
      <c r="H120" s="9">
        <f t="shared" si="17"/>
        <v>3.3957807910823867E-2</v>
      </c>
      <c r="I120" s="9">
        <f t="shared" si="14"/>
        <v>0.28707099692795984</v>
      </c>
      <c r="J120" s="31">
        <f t="shared" si="18"/>
        <v>2.9249862079363076E-3</v>
      </c>
      <c r="K120" s="9">
        <f t="shared" si="15"/>
        <v>0.58629947477213107</v>
      </c>
      <c r="L120" s="9">
        <f t="shared" si="19"/>
        <v>1.9832374343544752E-3</v>
      </c>
      <c r="O120" s="21">
        <f t="shared" si="16"/>
        <v>128958.31465682611</v>
      </c>
    </row>
    <row r="121" spans="1:15" x14ac:dyDescent="0.25">
      <c r="A121" s="8">
        <v>40603</v>
      </c>
      <c r="B121" s="2">
        <v>32.869999</v>
      </c>
      <c r="C121" s="2">
        <v>33.540000999999997</v>
      </c>
      <c r="D121" s="2">
        <v>31.709999</v>
      </c>
      <c r="E121" s="2">
        <v>33.43</v>
      </c>
      <c r="F121" s="2">
        <v>28.117450999999999</v>
      </c>
      <c r="G121" s="2">
        <v>0</v>
      </c>
      <c r="H121" s="9">
        <f t="shared" si="17"/>
        <v>5.9859867910435456E-4</v>
      </c>
      <c r="I121" s="9">
        <f t="shared" si="14"/>
        <v>0.14519911979477734</v>
      </c>
      <c r="J121" s="31">
        <f t="shared" si="18"/>
        <v>2.9025707154152845E-3</v>
      </c>
      <c r="K121" s="9">
        <f t="shared" si="15"/>
        <v>0.61672436783767715</v>
      </c>
      <c r="L121" s="9">
        <f t="shared" si="19"/>
        <v>2.3242061439644949E-3</v>
      </c>
      <c r="O121" s="21">
        <f t="shared" si="16"/>
        <v>124722.9951456089</v>
      </c>
    </row>
    <row r="122" spans="1:15" x14ac:dyDescent="0.25">
      <c r="A122" s="8">
        <v>40575</v>
      </c>
      <c r="B122" s="2">
        <v>32.799999</v>
      </c>
      <c r="C122" s="2">
        <v>33.830002</v>
      </c>
      <c r="D122" s="2">
        <v>32.720001000000003</v>
      </c>
      <c r="E122" s="2">
        <v>33.409999999999997</v>
      </c>
      <c r="F122" s="2">
        <v>28.100629999999999</v>
      </c>
      <c r="G122" s="2">
        <v>0</v>
      </c>
      <c r="H122" s="9">
        <f t="shared" si="17"/>
        <v>3.596911023197847E-2</v>
      </c>
      <c r="I122" s="9">
        <f t="shared" si="14"/>
        <v>0.17368023034691446</v>
      </c>
      <c r="J122" s="31">
        <f t="shared" si="18"/>
        <v>3.0343807114659167E-3</v>
      </c>
      <c r="K122" s="9">
        <f t="shared" si="15"/>
        <v>0.79887158867015406</v>
      </c>
      <c r="L122" s="9">
        <f t="shared" si="19"/>
        <v>2.4090989608653774E-3</v>
      </c>
      <c r="O122" s="21">
        <f t="shared" si="16"/>
        <v>124648.38078951581</v>
      </c>
    </row>
    <row r="123" spans="1:15" x14ac:dyDescent="0.25">
      <c r="A123" s="8">
        <v>40544</v>
      </c>
      <c r="B123" s="2">
        <v>31.940000999999999</v>
      </c>
      <c r="C123" s="2">
        <v>32.610000999999997</v>
      </c>
      <c r="D123" s="2">
        <v>31.84</v>
      </c>
      <c r="E123" s="2">
        <v>32.25</v>
      </c>
      <c r="F123" s="2">
        <v>27.124969</v>
      </c>
      <c r="G123" s="2">
        <v>0</v>
      </c>
      <c r="H123" s="9">
        <f t="shared" si="17"/>
        <v>2.7153967999715308E-2</v>
      </c>
      <c r="I123" s="9">
        <f t="shared" si="14"/>
        <v>0.19954801421398582</v>
      </c>
      <c r="J123" s="31">
        <f t="shared" si="18"/>
        <v>3.0278204264878937E-3</v>
      </c>
      <c r="K123" s="9">
        <f t="shared" si="15"/>
        <v>0.87408749970809108</v>
      </c>
      <c r="L123" s="9">
        <f t="shared" si="19"/>
        <v>3.1482562276318703E-3</v>
      </c>
      <c r="O123" s="21">
        <f t="shared" si="16"/>
        <v>120320.55739731857</v>
      </c>
    </row>
    <row r="124" spans="1:15" x14ac:dyDescent="0.25">
      <c r="A124" s="8">
        <v>40513</v>
      </c>
      <c r="B124" s="2">
        <v>30.34</v>
      </c>
      <c r="C124" s="2">
        <v>31.629999000000002</v>
      </c>
      <c r="D124" s="2">
        <v>30.34</v>
      </c>
      <c r="E124" s="2">
        <v>31.559999000000001</v>
      </c>
      <c r="F124" s="2">
        <v>26.407889999999998</v>
      </c>
      <c r="G124" s="2">
        <v>0</v>
      </c>
      <c r="H124" s="9">
        <f t="shared" si="17"/>
        <v>6.2626239702244499E-2</v>
      </c>
      <c r="I124" s="9">
        <f t="shared" si="14"/>
        <v>0.20707270394462282</v>
      </c>
      <c r="J124" s="31">
        <f t="shared" si="18"/>
        <v>3.2123342470482762E-3</v>
      </c>
      <c r="K124" s="9">
        <f t="shared" si="15"/>
        <v>0.63387892503336518</v>
      </c>
      <c r="L124" s="9">
        <f t="shared" si="19"/>
        <v>3.5555819699903675E-3</v>
      </c>
      <c r="O124" s="21">
        <f t="shared" si="16"/>
        <v>117139.74841730049</v>
      </c>
    </row>
    <row r="125" spans="1:15" x14ac:dyDescent="0.25">
      <c r="A125" s="8">
        <v>40483</v>
      </c>
      <c r="B125" s="2">
        <v>29.549999</v>
      </c>
      <c r="C125" s="2">
        <v>30.629999000000002</v>
      </c>
      <c r="D125" s="2">
        <v>29.48</v>
      </c>
      <c r="E125" s="2">
        <v>29.700001</v>
      </c>
      <c r="F125" s="2">
        <v>24.851531999999999</v>
      </c>
      <c r="G125" s="2">
        <v>0</v>
      </c>
      <c r="H125" s="9">
        <f t="shared" si="17"/>
        <v>5.7569459120664487E-3</v>
      </c>
      <c r="I125" s="9">
        <f t="shared" si="14"/>
        <v>0.10296681113383681</v>
      </c>
      <c r="J125" s="31">
        <f t="shared" si="18"/>
        <v>2.9972108502842082E-3</v>
      </c>
      <c r="K125" s="9">
        <f t="shared" si="15"/>
        <v>0.4210391518754758</v>
      </c>
      <c r="L125" s="9">
        <f t="shared" si="19"/>
        <v>3.4708636015942764E-3</v>
      </c>
      <c r="O125" s="21">
        <f t="shared" si="16"/>
        <v>110236.07740961101</v>
      </c>
    </row>
    <row r="126" spans="1:15" x14ac:dyDescent="0.25">
      <c r="A126" s="8">
        <v>40452</v>
      </c>
      <c r="B126" s="2">
        <v>28.540001</v>
      </c>
      <c r="C126" s="2">
        <v>29.57</v>
      </c>
      <c r="D126" s="2">
        <v>28.290001</v>
      </c>
      <c r="E126" s="2">
        <v>29.530000999999999</v>
      </c>
      <c r="F126" s="2">
        <v>24.709282000000002</v>
      </c>
      <c r="G126" s="2">
        <v>0</v>
      </c>
      <c r="H126" s="9">
        <f t="shared" si="17"/>
        <v>4.4486262683204714E-2</v>
      </c>
      <c r="I126" s="9">
        <f t="shared" si="14"/>
        <v>0.12115937872988598</v>
      </c>
      <c r="J126" s="31">
        <f t="shared" si="18"/>
        <v>3.1575902578091144E-3</v>
      </c>
      <c r="K126" s="9">
        <f t="shared" si="15"/>
        <v>0.4286333265262654</v>
      </c>
      <c r="L126" s="9">
        <f t="shared" si="19"/>
        <v>3.8524231033449327E-3</v>
      </c>
      <c r="O126" s="21">
        <f t="shared" si="16"/>
        <v>109605.08685291145</v>
      </c>
    </row>
    <row r="127" spans="1:15" x14ac:dyDescent="0.25">
      <c r="A127" s="8">
        <v>40422</v>
      </c>
      <c r="B127" s="2">
        <v>26.879999000000002</v>
      </c>
      <c r="C127" s="2">
        <v>28.530000999999999</v>
      </c>
      <c r="D127" s="2">
        <v>26.879999000000002</v>
      </c>
      <c r="E127" s="2">
        <v>28.41</v>
      </c>
      <c r="F127" s="2">
        <v>23.656876</v>
      </c>
      <c r="G127" s="2">
        <v>0</v>
      </c>
      <c r="H127" s="9">
        <f t="shared" si="17"/>
        <v>8.9340377620944003E-2</v>
      </c>
      <c r="I127" s="9">
        <f t="shared" si="14"/>
        <v>0.13379193589194219</v>
      </c>
      <c r="J127" s="31">
        <f t="shared" si="18"/>
        <v>3.1745191939452355E-3</v>
      </c>
      <c r="K127" s="9">
        <f t="shared" si="15"/>
        <v>0.25969475365295813</v>
      </c>
      <c r="L127" s="9">
        <f t="shared" si="19"/>
        <v>5.2258229482201489E-3</v>
      </c>
      <c r="O127" s="21">
        <f t="shared" si="16"/>
        <v>104936.83906511555</v>
      </c>
    </row>
    <row r="128" spans="1:15" x14ac:dyDescent="0.25">
      <c r="A128" s="8">
        <v>40391</v>
      </c>
      <c r="B128" s="2">
        <v>27.969999000000001</v>
      </c>
      <c r="C128" s="2">
        <v>28.030000999999999</v>
      </c>
      <c r="D128" s="2">
        <v>26.01</v>
      </c>
      <c r="E128" s="2">
        <v>26.08</v>
      </c>
      <c r="F128" s="2">
        <v>21.716698000000001</v>
      </c>
      <c r="G128" s="2">
        <v>0</v>
      </c>
      <c r="H128" s="9">
        <f t="shared" si="17"/>
        <v>-4.747982385346846E-2</v>
      </c>
      <c r="I128" s="9">
        <f t="shared" si="14"/>
        <v>1.8403979282363463E-2</v>
      </c>
      <c r="J128" s="31">
        <f t="shared" si="18"/>
        <v>2.6512660712640084E-3</v>
      </c>
      <c r="K128" s="9">
        <f t="shared" si="15"/>
        <v>-4.301963518169083E-2</v>
      </c>
      <c r="L128" s="9">
        <f t="shared" si="19"/>
        <v>5.2942301605939084E-3</v>
      </c>
      <c r="O128" s="21">
        <f t="shared" si="16"/>
        <v>96330.624679764005</v>
      </c>
    </row>
    <row r="129" spans="1:15" x14ac:dyDescent="0.25">
      <c r="A129" s="8">
        <v>40360</v>
      </c>
      <c r="B129" s="2">
        <v>25.49</v>
      </c>
      <c r="C129" s="2">
        <v>27.76</v>
      </c>
      <c r="D129" s="2">
        <v>25.360001</v>
      </c>
      <c r="E129" s="2">
        <v>27.379999000000002</v>
      </c>
      <c r="F129" s="2">
        <v>22.799199999999999</v>
      </c>
      <c r="G129" s="2">
        <v>0</v>
      </c>
      <c r="H129" s="9">
        <f t="shared" si="17"/>
        <v>7.4829269401125123E-2</v>
      </c>
      <c r="I129" s="9">
        <f t="shared" si="14"/>
        <v>0.1091289869843038</v>
      </c>
      <c r="J129" s="31">
        <f t="shared" si="18"/>
        <v>2.4260869714575156E-3</v>
      </c>
      <c r="K129" s="9">
        <f t="shared" si="15"/>
        <v>-9.2688865130829565E-2</v>
      </c>
      <c r="L129" s="9">
        <f t="shared" si="19"/>
        <v>5.218798232734018E-3</v>
      </c>
      <c r="O129" s="21">
        <f t="shared" si="16"/>
        <v>101132.37188263498</v>
      </c>
    </row>
    <row r="130" spans="1:15" x14ac:dyDescent="0.25">
      <c r="A130" s="8">
        <v>40330</v>
      </c>
      <c r="B130" s="2">
        <v>26.719999000000001</v>
      </c>
      <c r="C130" s="2">
        <v>27.91</v>
      </c>
      <c r="D130" s="2">
        <v>25.59</v>
      </c>
      <c r="E130" s="2">
        <v>25.59</v>
      </c>
      <c r="F130" s="2">
        <v>21.211926999999999</v>
      </c>
      <c r="G130" s="2">
        <v>0</v>
      </c>
      <c r="H130" s="9">
        <f t="shared" si="17"/>
        <v>-6.0917248648071777E-2</v>
      </c>
      <c r="I130" s="9">
        <f t="shared" si="14"/>
        <v>6.9768653411213105E-2</v>
      </c>
      <c r="J130" s="31">
        <f t="shared" si="18"/>
        <v>2.5284083954329249E-3</v>
      </c>
      <c r="K130" s="9">
        <f t="shared" si="15"/>
        <v>-0.14250374003786789</v>
      </c>
      <c r="L130" s="9">
        <f t="shared" si="19"/>
        <v>4.9592786914283158E-3</v>
      </c>
      <c r="O130" s="21">
        <f t="shared" si="16"/>
        <v>94091.568551146789</v>
      </c>
    </row>
    <row r="131" spans="1:15" x14ac:dyDescent="0.25">
      <c r="A131" s="8">
        <v>40299</v>
      </c>
      <c r="B131" s="2">
        <v>30.030000999999999</v>
      </c>
      <c r="C131" s="2">
        <v>30.030000999999999</v>
      </c>
      <c r="D131" s="2">
        <v>26.66</v>
      </c>
      <c r="E131" s="2">
        <v>27.25</v>
      </c>
      <c r="F131" s="2">
        <v>22.587921000000001</v>
      </c>
      <c r="G131" s="2">
        <v>0</v>
      </c>
      <c r="H131" s="9">
        <f t="shared" si="17"/>
        <v>-8.001378762271269E-2</v>
      </c>
      <c r="I131" s="9">
        <f t="shared" si="14"/>
        <v>0.23413168440932969</v>
      </c>
      <c r="J131" s="31">
        <f t="shared" si="18"/>
        <v>2.0176685248954897E-3</v>
      </c>
      <c r="K131" s="9">
        <f t="shared" si="15"/>
        <v>-8.9794533332301696E-2</v>
      </c>
      <c r="L131" s="9">
        <f t="shared" si="19"/>
        <v>5.1099692369371476E-3</v>
      </c>
      <c r="O131" s="21">
        <f t="shared" si="16"/>
        <v>100195.18345501511</v>
      </c>
    </row>
    <row r="132" spans="1:15" x14ac:dyDescent="0.25">
      <c r="A132" s="8">
        <v>40269</v>
      </c>
      <c r="B132" s="2">
        <v>29.209999</v>
      </c>
      <c r="C132" s="2">
        <v>30.42</v>
      </c>
      <c r="D132" s="2">
        <v>29.209999</v>
      </c>
      <c r="E132" s="2">
        <v>29.620000999999998</v>
      </c>
      <c r="F132" s="2">
        <v>24.552455999999999</v>
      </c>
      <c r="G132" s="2">
        <v>0</v>
      </c>
      <c r="H132" s="9">
        <f t="shared" si="17"/>
        <v>2.5483493205044967E-2</v>
      </c>
      <c r="I132" s="9">
        <f t="shared" si="14"/>
        <v>0.3396808757395402</v>
      </c>
      <c r="J132" s="31">
        <f t="shared" si="18"/>
        <v>1.1129353780885763E-3</v>
      </c>
      <c r="K132" s="9">
        <f t="shared" si="15"/>
        <v>-9.5782051872243673E-2</v>
      </c>
      <c r="L132" s="9">
        <f t="shared" si="19"/>
        <v>4.8770073156010185E-3</v>
      </c>
      <c r="O132" s="21">
        <f t="shared" si="16"/>
        <v>108909.44027966037</v>
      </c>
    </row>
    <row r="133" spans="1:15" x14ac:dyDescent="0.25">
      <c r="A133" s="8">
        <v>40238</v>
      </c>
      <c r="B133" s="2">
        <v>27.700001</v>
      </c>
      <c r="C133" s="2">
        <v>29.25</v>
      </c>
      <c r="D133" s="2">
        <v>27.700001</v>
      </c>
      <c r="E133" s="2">
        <v>28.99</v>
      </c>
      <c r="F133" s="2">
        <v>23.942322000000001</v>
      </c>
      <c r="G133" s="2">
        <v>0</v>
      </c>
      <c r="H133" s="9">
        <f t="shared" si="17"/>
        <v>5.8801756078387647E-2</v>
      </c>
      <c r="I133" s="9">
        <f t="shared" si="14"/>
        <v>0.37665876611703214</v>
      </c>
      <c r="J133" s="31">
        <f t="shared" si="18"/>
        <v>1.6894452676516727E-3</v>
      </c>
      <c r="K133" s="9">
        <f t="shared" si="15"/>
        <v>-9.9805258710391129E-2</v>
      </c>
      <c r="L133" s="9">
        <f t="shared" si="19"/>
        <v>4.9810081826379094E-3</v>
      </c>
      <c r="O133" s="21">
        <f t="shared" si="16"/>
        <v>106203.01643205872</v>
      </c>
    </row>
    <row r="134" spans="1:15" x14ac:dyDescent="0.25">
      <c r="A134" s="8">
        <v>40210</v>
      </c>
      <c r="B134" s="2">
        <v>26.879999000000002</v>
      </c>
      <c r="C134" s="2">
        <v>27.5</v>
      </c>
      <c r="D134" s="2">
        <v>26.07</v>
      </c>
      <c r="E134" s="2">
        <v>27.379999000000002</v>
      </c>
      <c r="F134" s="2">
        <v>22.612658</v>
      </c>
      <c r="G134" s="2">
        <v>0</v>
      </c>
      <c r="H134" s="9">
        <f t="shared" si="17"/>
        <v>3.3597240651752486E-2</v>
      </c>
      <c r="I134" s="9">
        <f t="shared" si="14"/>
        <v>0.44755715514260247</v>
      </c>
      <c r="J134" s="31">
        <f t="shared" si="18"/>
        <v>1.8057124013031751E-3</v>
      </c>
      <c r="K134" s="9">
        <f t="shared" si="15"/>
        <v>-0.10304115811422473</v>
      </c>
      <c r="L134" s="9">
        <f t="shared" si="19"/>
        <v>4.8285794853209583E-3</v>
      </c>
      <c r="O134" s="21">
        <f t="shared" si="16"/>
        <v>100304.91149298401</v>
      </c>
    </row>
    <row r="135" spans="1:15" x14ac:dyDescent="0.25">
      <c r="A135" s="8">
        <v>40179</v>
      </c>
      <c r="B135" s="2">
        <v>27.91</v>
      </c>
      <c r="C135" s="2">
        <v>28.360001</v>
      </c>
      <c r="D135" s="2">
        <v>26.49</v>
      </c>
      <c r="E135" s="2">
        <v>26.49</v>
      </c>
      <c r="F135" s="2">
        <v>21.87763</v>
      </c>
      <c r="G135" s="2">
        <v>0</v>
      </c>
      <c r="H135" s="9">
        <f t="shared" si="17"/>
        <v>-2.9021639540533627E-2</v>
      </c>
      <c r="I135" s="9">
        <f t="shared" si="14"/>
        <v>0.51154432310093056</v>
      </c>
      <c r="J135" s="31">
        <f t="shared" si="18"/>
        <v>3.5225620086454181E-3</v>
      </c>
      <c r="K135" s="9">
        <f t="shared" si="15"/>
        <v>-0.14109340054678385</v>
      </c>
      <c r="L135" s="9">
        <f t="shared" si="19"/>
        <v>4.7987709250606157E-3</v>
      </c>
      <c r="O135" s="21">
        <f t="shared" si="16"/>
        <v>97044.484590279128</v>
      </c>
    </row>
    <row r="136" spans="1:15" x14ac:dyDescent="0.25">
      <c r="A136" s="8">
        <v>40148</v>
      </c>
      <c r="B136" s="2">
        <v>27.200001</v>
      </c>
      <c r="C136" s="2">
        <v>27.77</v>
      </c>
      <c r="D136" s="2">
        <v>26.879999000000002</v>
      </c>
      <c r="E136" s="2">
        <v>27.450001</v>
      </c>
      <c r="F136" s="2">
        <v>22.531531999999999</v>
      </c>
      <c r="G136" s="2">
        <v>0</v>
      </c>
      <c r="H136" s="9">
        <f t="shared" si="17"/>
        <v>2.2346113454552907E-2</v>
      </c>
      <c r="I136" s="9">
        <f t="shared" si="14"/>
        <v>0.39404531310585089</v>
      </c>
      <c r="J136" s="31">
        <f t="shared" si="18"/>
        <v>4.1828159855393128E-3</v>
      </c>
      <c r="K136" s="9">
        <f t="shared" si="15"/>
        <v>-0.14259005969077732</v>
      </c>
      <c r="L136" s="9">
        <f t="shared" si="19"/>
        <v>4.8845423191132345E-3</v>
      </c>
      <c r="O136" s="21">
        <f t="shared" si="16"/>
        <v>99945.053918974809</v>
      </c>
    </row>
    <row r="137" spans="1:15" x14ac:dyDescent="0.25">
      <c r="A137" s="8">
        <v>40118</v>
      </c>
      <c r="B137" s="2">
        <v>25.559999000000001</v>
      </c>
      <c r="C137" s="2">
        <v>27.290001</v>
      </c>
      <c r="D137" s="2">
        <v>25.559999000000001</v>
      </c>
      <c r="E137" s="2">
        <v>26.85</v>
      </c>
      <c r="F137" s="2">
        <v>22.039045000000002</v>
      </c>
      <c r="G137" s="2">
        <v>0</v>
      </c>
      <c r="H137" s="9">
        <f t="shared" si="17"/>
        <v>5.6254912768686383E-2</v>
      </c>
      <c r="I137" s="9">
        <f t="shared" si="14"/>
        <v>0.26021791392761823</v>
      </c>
      <c r="J137" s="31">
        <f t="shared" si="18"/>
        <v>4.1951867650067941E-3</v>
      </c>
      <c r="K137" s="9">
        <f t="shared" si="15"/>
        <v>-0.20822404178114051</v>
      </c>
      <c r="L137" s="9">
        <f t="shared" si="19"/>
        <v>4.8477226650408562E-3</v>
      </c>
      <c r="O137" s="21">
        <f t="shared" si="16"/>
        <v>97760.486985426134</v>
      </c>
    </row>
    <row r="138" spans="1:15" x14ac:dyDescent="0.25">
      <c r="A138" s="8">
        <v>40087</v>
      </c>
      <c r="B138" s="2">
        <v>25.389999</v>
      </c>
      <c r="C138" s="2">
        <v>27.1</v>
      </c>
      <c r="D138" s="2">
        <v>25.26</v>
      </c>
      <c r="E138" s="2">
        <v>25.42</v>
      </c>
      <c r="F138" s="2">
        <v>20.865271</v>
      </c>
      <c r="G138" s="2">
        <v>0</v>
      </c>
      <c r="H138" s="9">
        <f t="shared" si="17"/>
        <v>-2.1523667400776207E-2</v>
      </c>
      <c r="I138" s="9">
        <f t="shared" ref="I138:I201" si="20">(F138-F149)/F149</f>
        <v>0.20638153377350318</v>
      </c>
      <c r="J138" s="31">
        <f t="shared" si="18"/>
        <v>4.8860506332681006E-3</v>
      </c>
      <c r="K138" s="9">
        <f t="shared" ref="K138:K201" si="21">(F138-F161)/F161</f>
        <v>-0.2587780814306872</v>
      </c>
      <c r="L138" s="9">
        <f t="shared" si="19"/>
        <v>4.7110308117420899E-3</v>
      </c>
      <c r="O138" s="21">
        <f t="shared" ref="O138:O201" si="22">O139+O139*H138</f>
        <v>92553.876723918351</v>
      </c>
    </row>
    <row r="139" spans="1:15" x14ac:dyDescent="0.25">
      <c r="A139" s="8">
        <v>40057</v>
      </c>
      <c r="B139" s="2">
        <v>24.59</v>
      </c>
      <c r="C139" s="2">
        <v>26.6</v>
      </c>
      <c r="D139" s="2">
        <v>24.51</v>
      </c>
      <c r="E139" s="2">
        <v>26.09</v>
      </c>
      <c r="F139" s="2">
        <v>21.324247</v>
      </c>
      <c r="G139" s="2">
        <v>0</v>
      </c>
      <c r="H139" s="9">
        <f t="shared" ref="H139:H202" si="23">(F139-F140)/F140</f>
        <v>3.7375893597717473E-2</v>
      </c>
      <c r="I139" s="9">
        <f t="shared" si="20"/>
        <v>0.13548560137440932</v>
      </c>
      <c r="J139" s="31">
        <f t="shared" ref="J139:J202" si="24">VAR(H139:H150)</f>
        <v>7.6781453037708556E-3</v>
      </c>
      <c r="K139" s="9">
        <f t="shared" si="21"/>
        <v>-0.27646473308596431</v>
      </c>
      <c r="L139" s="9">
        <f t="shared" ref="L139:L202" si="25">VAR(H139:H162)</f>
        <v>4.7556743933244742E-3</v>
      </c>
      <c r="O139" s="21">
        <f t="shared" si="22"/>
        <v>94589.796033245177</v>
      </c>
    </row>
    <row r="140" spans="1:15" x14ac:dyDescent="0.25">
      <c r="A140" s="8">
        <v>40026</v>
      </c>
      <c r="B140" s="2">
        <v>24.66</v>
      </c>
      <c r="C140" s="2">
        <v>25.42</v>
      </c>
      <c r="D140" s="2">
        <v>24.120000999999998</v>
      </c>
      <c r="E140" s="2">
        <v>25.15</v>
      </c>
      <c r="F140" s="2">
        <v>20.555949999999999</v>
      </c>
      <c r="G140" s="2">
        <v>0</v>
      </c>
      <c r="H140" s="9">
        <f t="shared" si="23"/>
        <v>3.6686150724930644E-2</v>
      </c>
      <c r="I140" s="9">
        <f t="shared" si="20"/>
        <v>-9.4169816691887467E-2</v>
      </c>
      <c r="J140" s="31">
        <f t="shared" si="24"/>
        <v>8.231548189611422E-3</v>
      </c>
      <c r="K140" s="9">
        <f t="shared" si="21"/>
        <v>-0.28671688091179159</v>
      </c>
      <c r="L140" s="9">
        <f t="shared" si="25"/>
        <v>4.733630385538647E-3</v>
      </c>
      <c r="O140" s="21">
        <f t="shared" si="22"/>
        <v>91181.794966527363</v>
      </c>
    </row>
    <row r="141" spans="1:15" x14ac:dyDescent="0.25">
      <c r="A141" s="8">
        <v>39995</v>
      </c>
      <c r="B141" s="2">
        <v>22.629999000000002</v>
      </c>
      <c r="C141" s="2">
        <v>24.26</v>
      </c>
      <c r="D141" s="2">
        <v>21.48</v>
      </c>
      <c r="E141" s="2">
        <v>24.26</v>
      </c>
      <c r="F141" s="2">
        <v>19.828517999999999</v>
      </c>
      <c r="G141" s="2">
        <v>0</v>
      </c>
      <c r="H141" s="9">
        <f t="shared" si="23"/>
        <v>8.3366739182446692E-2</v>
      </c>
      <c r="I141" s="9">
        <f t="shared" si="20"/>
        <v>-0.21090936658506557</v>
      </c>
      <c r="J141" s="31">
        <f t="shared" si="24"/>
        <v>8.0804447278140182E-3</v>
      </c>
      <c r="K141" s="9">
        <f t="shared" si="21"/>
        <v>-0.29013730479464855</v>
      </c>
      <c r="L141" s="9">
        <f t="shared" si="25"/>
        <v>4.6634378326824866E-3</v>
      </c>
      <c r="O141" s="21">
        <f t="shared" si="22"/>
        <v>87955.062294182324</v>
      </c>
    </row>
    <row r="142" spans="1:15" x14ac:dyDescent="0.25">
      <c r="A142" s="8">
        <v>39965</v>
      </c>
      <c r="B142" s="2">
        <v>23.15</v>
      </c>
      <c r="C142" s="2">
        <v>23.26</v>
      </c>
      <c r="D142" s="2">
        <v>21.83</v>
      </c>
      <c r="E142" s="2">
        <v>22.5</v>
      </c>
      <c r="F142" s="2">
        <v>18.302682999999998</v>
      </c>
      <c r="G142" s="2">
        <v>0</v>
      </c>
      <c r="H142" s="9">
        <f t="shared" si="23"/>
        <v>-1.331907902688285E-3</v>
      </c>
      <c r="I142" s="9">
        <f t="shared" si="20"/>
        <v>-0.26011049256522073</v>
      </c>
      <c r="J142" s="31">
        <f t="shared" si="24"/>
        <v>7.1655183971243881E-3</v>
      </c>
      <c r="K142" s="9">
        <f t="shared" si="21"/>
        <v>-0.33524709311299999</v>
      </c>
      <c r="L142" s="9">
        <f t="shared" si="25"/>
        <v>4.2667994373776844E-3</v>
      </c>
      <c r="O142" s="21">
        <f t="shared" si="22"/>
        <v>81186.784782184521</v>
      </c>
    </row>
    <row r="143" spans="1:15" x14ac:dyDescent="0.25">
      <c r="A143" s="8">
        <v>39934</v>
      </c>
      <c r="B143" s="2">
        <v>21.49</v>
      </c>
      <c r="C143" s="2">
        <v>22.719999000000001</v>
      </c>
      <c r="D143" s="2">
        <v>21.49</v>
      </c>
      <c r="E143" s="2">
        <v>22.530000999999999</v>
      </c>
      <c r="F143" s="2">
        <v>18.327093000000001</v>
      </c>
      <c r="G143" s="2">
        <v>0</v>
      </c>
      <c r="H143" s="9">
        <f t="shared" si="23"/>
        <v>5.3788903009996211E-2</v>
      </c>
      <c r="I143" s="9">
        <f t="shared" si="20"/>
        <v>-0.26148934925320011</v>
      </c>
      <c r="J143" s="31">
        <f t="shared" si="24"/>
        <v>7.4507485503633045E-3</v>
      </c>
      <c r="K143" s="9">
        <f t="shared" si="21"/>
        <v>-0.35478887371148538</v>
      </c>
      <c r="L143" s="9">
        <f t="shared" si="25"/>
        <v>4.2575211316547342E-3</v>
      </c>
      <c r="O143" s="21">
        <f t="shared" si="22"/>
        <v>81295.062318135577</v>
      </c>
    </row>
    <row r="144" spans="1:15" x14ac:dyDescent="0.25">
      <c r="A144" s="8">
        <v>39904</v>
      </c>
      <c r="B144" s="2">
        <v>19.649999999999999</v>
      </c>
      <c r="C144" s="2">
        <v>21.4</v>
      </c>
      <c r="D144" s="2">
        <v>19.649999999999999</v>
      </c>
      <c r="E144" s="2">
        <v>21.379999000000002</v>
      </c>
      <c r="F144" s="2">
        <v>17.391617</v>
      </c>
      <c r="G144" s="2">
        <v>0</v>
      </c>
      <c r="H144" s="9">
        <f t="shared" si="23"/>
        <v>0.11333040228396514</v>
      </c>
      <c r="I144" s="9">
        <f t="shared" si="20"/>
        <v>-0.35950145930965904</v>
      </c>
      <c r="J144" s="31">
        <f t="shared" si="24"/>
        <v>7.0477273268286199E-3</v>
      </c>
      <c r="K144" s="9">
        <f t="shared" si="21"/>
        <v>-0.40009639647713063</v>
      </c>
      <c r="L144" s="9">
        <f t="shared" si="25"/>
        <v>4.1656280215993545E-3</v>
      </c>
      <c r="O144" s="21">
        <f t="shared" si="22"/>
        <v>77145.490985839715</v>
      </c>
    </row>
    <row r="145" spans="1:15" x14ac:dyDescent="0.25">
      <c r="A145" s="8">
        <v>39873</v>
      </c>
      <c r="B145" s="2">
        <v>17.040001</v>
      </c>
      <c r="C145" s="2">
        <v>20.200001</v>
      </c>
      <c r="D145" s="2">
        <v>16.43</v>
      </c>
      <c r="E145" s="2">
        <v>19.329999999999998</v>
      </c>
      <c r="F145" s="2">
        <v>15.621254</v>
      </c>
      <c r="G145" s="2">
        <v>0</v>
      </c>
      <c r="H145" s="9">
        <f t="shared" si="23"/>
        <v>7.9285910010257254E-2</v>
      </c>
      <c r="I145" s="9">
        <f t="shared" si="20"/>
        <v>-0.41266470715959513</v>
      </c>
      <c r="J145" s="31">
        <f t="shared" si="24"/>
        <v>5.7956743784927439E-3</v>
      </c>
      <c r="K145" s="9">
        <f t="shared" si="21"/>
        <v>-0.44128985729928755</v>
      </c>
      <c r="L145" s="9">
        <f t="shared" si="25"/>
        <v>3.5787247697880785E-3</v>
      </c>
      <c r="O145" s="21">
        <f t="shared" si="22"/>
        <v>69292.539597928859</v>
      </c>
    </row>
    <row r="146" spans="1:15" x14ac:dyDescent="0.25">
      <c r="A146" s="8">
        <v>39845</v>
      </c>
      <c r="B146" s="2">
        <v>20.010000000000002</v>
      </c>
      <c r="C146" s="2">
        <v>21.110001</v>
      </c>
      <c r="D146" s="2">
        <v>17.91</v>
      </c>
      <c r="E146" s="2">
        <v>17.91</v>
      </c>
      <c r="F146" s="2">
        <v>14.473694</v>
      </c>
      <c r="G146" s="2">
        <v>0</v>
      </c>
      <c r="H146" s="9">
        <f t="shared" si="23"/>
        <v>-0.10450007198674832</v>
      </c>
      <c r="I146" s="9">
        <f t="shared" si="20"/>
        <v>-0.4258831576522718</v>
      </c>
      <c r="J146" s="31">
        <f t="shared" si="24"/>
        <v>4.581815256726479E-3</v>
      </c>
      <c r="K146" s="9">
        <f t="shared" si="21"/>
        <v>-0.45940095249634749</v>
      </c>
      <c r="L146" s="9">
        <f t="shared" si="25"/>
        <v>3.1699263361023391E-3</v>
      </c>
      <c r="O146" s="21">
        <f t="shared" si="22"/>
        <v>64202.209030293299</v>
      </c>
    </row>
    <row r="147" spans="1:15" x14ac:dyDescent="0.25">
      <c r="A147" s="8">
        <v>39814</v>
      </c>
      <c r="B147" s="2">
        <v>22.459999</v>
      </c>
      <c r="C147" s="2">
        <v>22.620000999999998</v>
      </c>
      <c r="D147" s="2">
        <v>19.5</v>
      </c>
      <c r="E147" s="2">
        <v>20</v>
      </c>
      <c r="F147" s="2">
        <v>16.162697000000001</v>
      </c>
      <c r="G147" s="2">
        <v>0</v>
      </c>
      <c r="H147" s="9">
        <f t="shared" si="23"/>
        <v>-7.5798416093611445E-2</v>
      </c>
      <c r="I147" s="9">
        <f t="shared" si="20"/>
        <v>-0.3654592788038421</v>
      </c>
      <c r="J147" s="31">
        <f t="shared" si="24"/>
        <v>4.2208749087709E-3</v>
      </c>
      <c r="K147" s="9">
        <f t="shared" si="21"/>
        <v>-0.39207589568649764</v>
      </c>
      <c r="L147" s="9">
        <f t="shared" si="25"/>
        <v>2.8721732439437164E-3</v>
      </c>
      <c r="O147" s="21">
        <f t="shared" si="22"/>
        <v>71694.264870273924</v>
      </c>
    </row>
    <row r="148" spans="1:15" x14ac:dyDescent="0.25">
      <c r="A148" s="8">
        <v>39783</v>
      </c>
      <c r="B148" s="2">
        <v>19.57</v>
      </c>
      <c r="C148" s="2">
        <v>22.02</v>
      </c>
      <c r="D148" s="2">
        <v>19.57</v>
      </c>
      <c r="E148" s="2">
        <v>21.799999</v>
      </c>
      <c r="F148" s="2">
        <v>17.488281000000001</v>
      </c>
      <c r="G148" s="2">
        <v>0</v>
      </c>
      <c r="H148" s="9">
        <f t="shared" si="23"/>
        <v>1.1131811124907749E-2</v>
      </c>
      <c r="I148" s="9">
        <f t="shared" si="20"/>
        <v>-0.33450481892128264</v>
      </c>
      <c r="J148" s="31">
        <f t="shared" si="24"/>
        <v>4.1158236549840516E-3</v>
      </c>
      <c r="K148" s="9">
        <f t="shared" si="21"/>
        <v>-0.35282330920682498</v>
      </c>
      <c r="L148" s="9">
        <f t="shared" si="25"/>
        <v>2.7993932940900998E-3</v>
      </c>
      <c r="O148" s="21">
        <f t="shared" si="22"/>
        <v>77574.271802520263</v>
      </c>
    </row>
    <row r="149" spans="1:15" x14ac:dyDescent="0.25">
      <c r="A149" s="8">
        <v>39753</v>
      </c>
      <c r="B149" s="2">
        <v>23.360001</v>
      </c>
      <c r="C149" s="2">
        <v>24.24</v>
      </c>
      <c r="D149" s="2">
        <v>18</v>
      </c>
      <c r="E149" s="2">
        <v>21.559999000000001</v>
      </c>
      <c r="F149" s="2">
        <v>17.295748</v>
      </c>
      <c r="G149" s="2">
        <v>0</v>
      </c>
      <c r="H149" s="9">
        <f t="shared" si="23"/>
        <v>-7.9026198721097285E-2</v>
      </c>
      <c r="I149" s="9">
        <f t="shared" si="20"/>
        <v>-0.37863199399919906</v>
      </c>
      <c r="J149" s="31">
        <f t="shared" si="24"/>
        <v>3.9661983523399773E-3</v>
      </c>
      <c r="K149" s="9">
        <f t="shared" si="21"/>
        <v>-0.34480392699094092</v>
      </c>
      <c r="L149" s="9">
        <f t="shared" si="25"/>
        <v>2.7895194861075954E-3</v>
      </c>
      <c r="O149" s="21">
        <f t="shared" si="22"/>
        <v>76720.23661901911</v>
      </c>
    </row>
    <row r="150" spans="1:15" x14ac:dyDescent="0.25">
      <c r="A150" s="8">
        <v>39722</v>
      </c>
      <c r="B150" s="2">
        <v>28.26</v>
      </c>
      <c r="C150" s="2">
        <v>28.26</v>
      </c>
      <c r="D150" s="2">
        <v>20.360001</v>
      </c>
      <c r="E150" s="2">
        <v>23.41</v>
      </c>
      <c r="F150" s="2">
        <v>18.779848000000001</v>
      </c>
      <c r="G150" s="2">
        <v>0</v>
      </c>
      <c r="H150" s="9">
        <f t="shared" si="23"/>
        <v>-0.17243653753105587</v>
      </c>
      <c r="I150" s="9">
        <f t="shared" si="20"/>
        <v>-0.33286105102588542</v>
      </c>
      <c r="J150" s="31">
        <f t="shared" si="24"/>
        <v>3.8075895606776667E-3</v>
      </c>
      <c r="K150" s="9">
        <f t="shared" si="21"/>
        <v>-0.28396229950925089</v>
      </c>
      <c r="L150" s="9">
        <f t="shared" si="25"/>
        <v>2.6601083262221387E-3</v>
      </c>
      <c r="O150" s="21">
        <f t="shared" si="22"/>
        <v>83303.386602835148</v>
      </c>
    </row>
    <row r="151" spans="1:15" x14ac:dyDescent="0.25">
      <c r="A151" s="8">
        <v>39692</v>
      </c>
      <c r="B151" s="2">
        <v>31.309999000000001</v>
      </c>
      <c r="C151" s="2">
        <v>31.309999000000001</v>
      </c>
      <c r="D151" s="2">
        <v>27.049999</v>
      </c>
      <c r="E151" s="2">
        <v>28.42</v>
      </c>
      <c r="F151" s="2">
        <v>22.69294</v>
      </c>
      <c r="G151" s="2">
        <v>0</v>
      </c>
      <c r="H151" s="9">
        <f t="shared" si="23"/>
        <v>-9.6917560926787188E-2</v>
      </c>
      <c r="I151" s="9">
        <f t="shared" si="20"/>
        <v>-0.2300247506997927</v>
      </c>
      <c r="J151" s="31">
        <f t="shared" si="24"/>
        <v>2.1038965922619071E-3</v>
      </c>
      <c r="K151" s="9">
        <f t="shared" si="21"/>
        <v>-0.11543824531921258</v>
      </c>
      <c r="L151" s="9">
        <f t="shared" si="25"/>
        <v>1.5657143342257269E-3</v>
      </c>
      <c r="O151" s="21">
        <f t="shared" si="22"/>
        <v>100661.0252636199</v>
      </c>
    </row>
    <row r="152" spans="1:15" x14ac:dyDescent="0.25">
      <c r="A152" s="8">
        <v>39661</v>
      </c>
      <c r="B152" s="2">
        <v>30.83</v>
      </c>
      <c r="C152" s="2">
        <v>31.91</v>
      </c>
      <c r="D152" s="2">
        <v>30.49</v>
      </c>
      <c r="E152" s="2">
        <v>31.469999000000001</v>
      </c>
      <c r="F152" s="2">
        <v>25.128315000000001</v>
      </c>
      <c r="G152" s="2">
        <v>0</v>
      </c>
      <c r="H152" s="9">
        <f t="shared" si="23"/>
        <v>1.5817003879484641E-2</v>
      </c>
      <c r="I152" s="9">
        <f t="shared" si="20"/>
        <v>-0.12805767183559918</v>
      </c>
      <c r="J152" s="31">
        <f t="shared" si="24"/>
        <v>1.6540144601510335E-3</v>
      </c>
      <c r="K152" s="9">
        <f t="shared" si="21"/>
        <v>1.7929892456374462E-2</v>
      </c>
      <c r="L152" s="9">
        <f t="shared" si="25"/>
        <v>1.1758901463565599E-3</v>
      </c>
      <c r="O152" s="21">
        <f t="shared" si="22"/>
        <v>111463.82756254583</v>
      </c>
    </row>
    <row r="153" spans="1:15" x14ac:dyDescent="0.25">
      <c r="A153" s="8">
        <v>39630</v>
      </c>
      <c r="B153" s="2">
        <v>31.33</v>
      </c>
      <c r="C153" s="2">
        <v>31.360001</v>
      </c>
      <c r="D153" s="2">
        <v>29.629999000000002</v>
      </c>
      <c r="E153" s="2">
        <v>30.98</v>
      </c>
      <c r="F153" s="2">
        <v>24.737048999999999</v>
      </c>
      <c r="G153" s="2">
        <v>0</v>
      </c>
      <c r="H153" s="9">
        <f t="shared" si="23"/>
        <v>-3.1930238720634272E-3</v>
      </c>
      <c r="I153" s="9">
        <f t="shared" si="20"/>
        <v>-0.11441146158442886</v>
      </c>
      <c r="J153" s="31">
        <f t="shared" si="24"/>
        <v>1.648544238729245E-3</v>
      </c>
      <c r="K153" s="9">
        <f t="shared" si="21"/>
        <v>2.0902985395548898E-2</v>
      </c>
      <c r="L153" s="9">
        <f t="shared" si="25"/>
        <v>1.1868421870868404E-3</v>
      </c>
      <c r="O153" s="21">
        <f t="shared" si="22"/>
        <v>109728.255322422</v>
      </c>
    </row>
    <row r="154" spans="1:15" x14ac:dyDescent="0.25">
      <c r="A154" s="8">
        <v>39600</v>
      </c>
      <c r="B154" s="2">
        <v>33.830002</v>
      </c>
      <c r="C154" s="2">
        <v>34.369999</v>
      </c>
      <c r="D154" s="2">
        <v>31.219999000000001</v>
      </c>
      <c r="E154" s="2">
        <v>31.219999000000001</v>
      </c>
      <c r="F154" s="2">
        <v>24.816288</v>
      </c>
      <c r="G154" s="2">
        <v>0</v>
      </c>
      <c r="H154" s="9">
        <f t="shared" si="23"/>
        <v>-8.6065645917155403E-2</v>
      </c>
      <c r="I154" s="9">
        <f t="shared" si="20"/>
        <v>-9.867315157318865E-2</v>
      </c>
      <c r="J154" s="31">
        <f t="shared" si="24"/>
        <v>1.6869496051320758E-3</v>
      </c>
      <c r="K154" s="9">
        <f t="shared" si="21"/>
        <v>4.7859108836910164E-2</v>
      </c>
      <c r="L154" s="9">
        <f t="shared" si="25"/>
        <v>1.185426003197474E-3</v>
      </c>
      <c r="O154" s="21">
        <f t="shared" si="22"/>
        <v>110079.7425682731</v>
      </c>
    </row>
    <row r="155" spans="1:15" x14ac:dyDescent="0.25">
      <c r="A155" s="8">
        <v>39569</v>
      </c>
      <c r="B155" s="2">
        <v>34.020000000000003</v>
      </c>
      <c r="C155" s="2">
        <v>34.599997999999999</v>
      </c>
      <c r="D155" s="2">
        <v>33.459999000000003</v>
      </c>
      <c r="E155" s="2">
        <v>34.159999999999997</v>
      </c>
      <c r="F155" s="2">
        <v>27.15325</v>
      </c>
      <c r="G155" s="2">
        <v>0</v>
      </c>
      <c r="H155" s="9">
        <f t="shared" si="23"/>
        <v>2.092073019993931E-2</v>
      </c>
      <c r="I155" s="9">
        <f t="shared" si="20"/>
        <v>-4.4061215005914554E-2</v>
      </c>
      <c r="J155" s="31">
        <f t="shared" si="24"/>
        <v>1.1424217571950846E-3</v>
      </c>
      <c r="K155" s="9">
        <f t="shared" si="21"/>
        <v>0.14962469140611265</v>
      </c>
      <c r="L155" s="9">
        <f t="shared" si="25"/>
        <v>8.316411187057368E-4</v>
      </c>
      <c r="O155" s="21">
        <f t="shared" si="22"/>
        <v>120446.00586082663</v>
      </c>
    </row>
    <row r="156" spans="1:15" x14ac:dyDescent="0.25">
      <c r="A156" s="8">
        <v>39539</v>
      </c>
      <c r="B156" s="2">
        <v>32.970001000000003</v>
      </c>
      <c r="C156" s="2">
        <v>33.729999999999997</v>
      </c>
      <c r="D156" s="2">
        <v>32.060001</v>
      </c>
      <c r="E156" s="2">
        <v>33.459999000000003</v>
      </c>
      <c r="F156" s="2">
        <v>26.596824999999999</v>
      </c>
      <c r="G156" s="2">
        <v>0</v>
      </c>
      <c r="H156" s="9">
        <f t="shared" si="23"/>
        <v>5.4995717435722687E-2</v>
      </c>
      <c r="I156" s="9">
        <f t="shared" si="20"/>
        <v>-8.257345134916784E-2</v>
      </c>
      <c r="J156" s="31">
        <f t="shared" si="24"/>
        <v>1.2386314858336038E-3</v>
      </c>
      <c r="K156" s="9">
        <f t="shared" si="21"/>
        <v>0.12350856498747975</v>
      </c>
      <c r="L156" s="9">
        <f t="shared" si="25"/>
        <v>8.813703415868129E-4</v>
      </c>
      <c r="O156" s="21">
        <f t="shared" si="22"/>
        <v>117977.82364281919</v>
      </c>
    </row>
    <row r="157" spans="1:15" x14ac:dyDescent="0.25">
      <c r="A157" s="8">
        <v>39508</v>
      </c>
      <c r="B157" s="2">
        <v>32.200001</v>
      </c>
      <c r="C157" s="2">
        <v>32.560001</v>
      </c>
      <c r="D157" s="2">
        <v>30.73</v>
      </c>
      <c r="E157" s="2">
        <v>31.860001</v>
      </c>
      <c r="F157" s="2">
        <v>25.210363000000001</v>
      </c>
      <c r="G157" s="2">
        <v>0</v>
      </c>
      <c r="H157" s="9">
        <f t="shared" si="23"/>
        <v>-1.0251697495972744E-2</v>
      </c>
      <c r="I157" s="9">
        <f t="shared" si="20"/>
        <v>-9.8325556369113387E-2</v>
      </c>
      <c r="J157" s="31">
        <f t="shared" si="24"/>
        <v>1.1342390988090363E-3</v>
      </c>
      <c r="K157" s="9">
        <f t="shared" si="21"/>
        <v>3.0491017607694675E-2</v>
      </c>
      <c r="L157" s="9">
        <f t="shared" si="25"/>
        <v>7.7031725084546578E-4</v>
      </c>
      <c r="O157" s="21">
        <f t="shared" si="22"/>
        <v>111827.77493123537</v>
      </c>
    </row>
    <row r="158" spans="1:15" x14ac:dyDescent="0.25">
      <c r="A158" s="8">
        <v>39479</v>
      </c>
      <c r="B158" s="2">
        <v>33.68</v>
      </c>
      <c r="C158" s="2">
        <v>33.68</v>
      </c>
      <c r="D158" s="2">
        <v>32.049999</v>
      </c>
      <c r="E158" s="2">
        <v>32.189999</v>
      </c>
      <c r="F158" s="2">
        <v>25.471488999999998</v>
      </c>
      <c r="G158" s="2">
        <v>0</v>
      </c>
      <c r="H158" s="9">
        <f t="shared" si="23"/>
        <v>-3.0713585606295127E-2</v>
      </c>
      <c r="I158" s="9">
        <f t="shared" si="20"/>
        <v>-4.8628312032867278E-2</v>
      </c>
      <c r="J158" s="31">
        <f t="shared" si="24"/>
        <v>1.1409749615069137E-3</v>
      </c>
      <c r="K158" s="9">
        <f t="shared" si="21"/>
        <v>5.674474683979383E-2</v>
      </c>
      <c r="L158" s="9">
        <f t="shared" si="25"/>
        <v>7.6863394883876798E-4</v>
      </c>
      <c r="O158" s="21">
        <f t="shared" si="22"/>
        <v>112986.07398296634</v>
      </c>
    </row>
    <row r="159" spans="1:15" x14ac:dyDescent="0.25">
      <c r="A159" s="8">
        <v>39448</v>
      </c>
      <c r="B159" s="2">
        <v>34.860000999999997</v>
      </c>
      <c r="C159" s="2">
        <v>34.860000999999997</v>
      </c>
      <c r="D159" s="2">
        <v>31.469999000000001</v>
      </c>
      <c r="E159" s="2">
        <v>33.209999000000003</v>
      </c>
      <c r="F159" s="2">
        <v>26.278599</v>
      </c>
      <c r="G159" s="2">
        <v>0</v>
      </c>
      <c r="H159" s="9">
        <f t="shared" si="23"/>
        <v>-5.5913588638974089E-2</v>
      </c>
      <c r="I159" s="9">
        <f t="shared" si="20"/>
        <v>-1.1588612984039884E-2</v>
      </c>
      <c r="J159" s="31">
        <f t="shared" si="24"/>
        <v>1.0853022352641099E-3</v>
      </c>
      <c r="K159" s="9">
        <f t="shared" si="21"/>
        <v>0.10567905861808327</v>
      </c>
      <c r="L159" s="9">
        <f t="shared" si="25"/>
        <v>7.1720163889358451E-4</v>
      </c>
      <c r="O159" s="21">
        <f t="shared" si="22"/>
        <v>116566.24121121092</v>
      </c>
    </row>
    <row r="160" spans="1:15" x14ac:dyDescent="0.25">
      <c r="A160" s="8">
        <v>39417</v>
      </c>
      <c r="B160" s="2">
        <v>35.549999</v>
      </c>
      <c r="C160" s="2">
        <v>36.68</v>
      </c>
      <c r="D160" s="2">
        <v>34.889999000000003</v>
      </c>
      <c r="E160" s="2">
        <v>35.360000999999997</v>
      </c>
      <c r="F160" s="2">
        <v>27.834951</v>
      </c>
      <c r="G160" s="2">
        <v>0</v>
      </c>
      <c r="H160" s="9">
        <f t="shared" si="23"/>
        <v>-1.1185822436583143E-2</v>
      </c>
      <c r="I160" s="9">
        <f t="shared" si="20"/>
        <v>3.0068734403923277E-2</v>
      </c>
      <c r="J160" s="31">
        <f t="shared" si="24"/>
        <v>8.3039043610620168E-4</v>
      </c>
      <c r="K160" s="9">
        <f t="shared" si="21"/>
        <v>0.17116298393078247</v>
      </c>
      <c r="L160" s="9">
        <f t="shared" si="25"/>
        <v>5.9685820944776525E-4</v>
      </c>
      <c r="O160" s="21">
        <f t="shared" si="22"/>
        <v>123469.88560418447</v>
      </c>
    </row>
    <row r="161" spans="1:15" x14ac:dyDescent="0.25">
      <c r="A161" s="8">
        <v>39387</v>
      </c>
      <c r="B161" s="2">
        <v>36.450001</v>
      </c>
      <c r="C161" s="2">
        <v>36.709999000000003</v>
      </c>
      <c r="D161" s="2">
        <v>34.020000000000003</v>
      </c>
      <c r="E161" s="2">
        <v>35.759998000000003</v>
      </c>
      <c r="F161" s="2">
        <v>28.149830000000001</v>
      </c>
      <c r="G161" s="2">
        <v>0</v>
      </c>
      <c r="H161" s="9">
        <f t="shared" si="23"/>
        <v>-4.4871560405639124E-2</v>
      </c>
      <c r="I161" s="9">
        <f t="shared" si="20"/>
        <v>6.6369495662899514E-2</v>
      </c>
      <c r="J161" s="31">
        <f t="shared" si="24"/>
        <v>8.0502545749084437E-4</v>
      </c>
      <c r="K161" s="9">
        <f t="shared" si="21"/>
        <v>0.23202776845423537</v>
      </c>
      <c r="L161" s="9">
        <f t="shared" si="25"/>
        <v>5.8629799948771574E-4</v>
      </c>
      <c r="O161" s="21">
        <f t="shared" si="22"/>
        <v>124866.62146009311</v>
      </c>
    </row>
    <row r="162" spans="1:15" x14ac:dyDescent="0.25">
      <c r="A162" s="8">
        <v>39356</v>
      </c>
      <c r="B162" s="2">
        <v>37.270000000000003</v>
      </c>
      <c r="C162" s="2">
        <v>37.799999</v>
      </c>
      <c r="D162" s="2">
        <v>36.240001999999997</v>
      </c>
      <c r="E162" s="2">
        <v>37.439999</v>
      </c>
      <c r="F162" s="2">
        <v>29.472297999999999</v>
      </c>
      <c r="G162" s="2">
        <v>0</v>
      </c>
      <c r="H162" s="9">
        <f t="shared" si="23"/>
        <v>2.2676774565863742E-2</v>
      </c>
      <c r="I162" s="9">
        <f t="shared" si="20"/>
        <v>0.12371923820140082</v>
      </c>
      <c r="J162" s="31">
        <f t="shared" si="24"/>
        <v>5.5636002319633092E-4</v>
      </c>
      <c r="K162" s="9">
        <f t="shared" si="21"/>
        <v>0.28519581202736105</v>
      </c>
      <c r="L162" s="9">
        <f t="shared" si="25"/>
        <v>4.8919632710421634E-4</v>
      </c>
      <c r="O162" s="21">
        <f t="shared" si="22"/>
        <v>130732.80648320288</v>
      </c>
    </row>
    <row r="163" spans="1:15" x14ac:dyDescent="0.25">
      <c r="A163" s="8">
        <v>39326</v>
      </c>
      <c r="B163" s="2">
        <v>36.009998000000003</v>
      </c>
      <c r="C163" s="2">
        <v>36.939999</v>
      </c>
      <c r="D163" s="2">
        <v>35.090000000000003</v>
      </c>
      <c r="E163" s="2">
        <v>36.759998000000003</v>
      </c>
      <c r="F163" s="2">
        <v>28.818781000000001</v>
      </c>
      <c r="G163" s="2">
        <v>0</v>
      </c>
      <c r="H163" s="9">
        <f t="shared" si="23"/>
        <v>3.171490442164035E-2</v>
      </c>
      <c r="I163" s="9">
        <f t="shared" si="20"/>
        <v>0.12334459480002762</v>
      </c>
      <c r="J163" s="31">
        <f t="shared" si="24"/>
        <v>6.1174344962083925E-4</v>
      </c>
      <c r="K163" s="9">
        <f t="shared" si="21"/>
        <v>0.30660159134664922</v>
      </c>
      <c r="L163" s="9">
        <f t="shared" si="25"/>
        <v>5.1296247584299885E-4</v>
      </c>
      <c r="O163" s="21">
        <f t="shared" si="22"/>
        <v>127833.94493211232</v>
      </c>
    </row>
    <row r="164" spans="1:15" x14ac:dyDescent="0.25">
      <c r="A164" s="8">
        <v>39295</v>
      </c>
      <c r="B164" s="2">
        <v>35.330002</v>
      </c>
      <c r="C164" s="2">
        <v>36.07</v>
      </c>
      <c r="D164" s="2">
        <v>33.93</v>
      </c>
      <c r="E164" s="2">
        <v>35.630001</v>
      </c>
      <c r="F164" s="2">
        <v>27.932891999999999</v>
      </c>
      <c r="G164" s="2">
        <v>0</v>
      </c>
      <c r="H164" s="9">
        <f t="shared" si="23"/>
        <v>1.4521813810610599E-2</v>
      </c>
      <c r="I164" s="9">
        <f t="shared" si="20"/>
        <v>0.13154128120232181</v>
      </c>
      <c r="J164" s="31">
        <f t="shared" si="24"/>
        <v>5.8229513552028817E-4</v>
      </c>
      <c r="K164" s="9">
        <f t="shared" si="21"/>
        <v>0.24838909452625313</v>
      </c>
      <c r="L164" s="9">
        <f t="shared" si="25"/>
        <v>4.9480177485145406E-4</v>
      </c>
      <c r="O164" s="21">
        <f t="shared" si="22"/>
        <v>123904.33091957084</v>
      </c>
    </row>
    <row r="165" spans="1:15" x14ac:dyDescent="0.25">
      <c r="A165" s="8">
        <v>39264</v>
      </c>
      <c r="B165" s="2">
        <v>36.770000000000003</v>
      </c>
      <c r="C165" s="2">
        <v>37.560001</v>
      </c>
      <c r="D165" s="2">
        <v>35.119999</v>
      </c>
      <c r="E165" s="2">
        <v>35.119999</v>
      </c>
      <c r="F165" s="2">
        <v>27.533062000000001</v>
      </c>
      <c r="G165" s="2">
        <v>0</v>
      </c>
      <c r="H165" s="9">
        <f t="shared" si="23"/>
        <v>-3.0689812989353929E-2</v>
      </c>
      <c r="I165" s="9">
        <f t="shared" si="20"/>
        <v>0.136295004019305</v>
      </c>
      <c r="J165" s="31">
        <f t="shared" si="24"/>
        <v>5.9212143667063274E-4</v>
      </c>
      <c r="K165" s="9">
        <f t="shared" si="21"/>
        <v>0.23512361929837175</v>
      </c>
      <c r="L165" s="9">
        <f t="shared" si="25"/>
        <v>5.081046885949417E-4</v>
      </c>
      <c r="O165" s="21">
        <f t="shared" si="22"/>
        <v>122130.77060825142</v>
      </c>
    </row>
    <row r="166" spans="1:15" x14ac:dyDescent="0.25">
      <c r="A166" s="8">
        <v>39234</v>
      </c>
      <c r="B166" s="2">
        <v>37.259998000000003</v>
      </c>
      <c r="C166" s="2">
        <v>37.349997999999999</v>
      </c>
      <c r="D166" s="2">
        <v>36.07</v>
      </c>
      <c r="E166" s="2">
        <v>36.360000999999997</v>
      </c>
      <c r="F166" s="2">
        <v>28.404800000000002</v>
      </c>
      <c r="G166" s="2">
        <v>0</v>
      </c>
      <c r="H166" s="9">
        <f t="shared" si="23"/>
        <v>-2.0209456237082441E-2</v>
      </c>
      <c r="I166" s="9">
        <f t="shared" si="20"/>
        <v>0.19938277693628748</v>
      </c>
      <c r="J166" s="31">
        <f t="shared" si="24"/>
        <v>4.2040113720032151E-4</v>
      </c>
      <c r="K166" s="9">
        <f t="shared" si="21"/>
        <v>0.26263409775279334</v>
      </c>
      <c r="L166" s="9">
        <f t="shared" si="25"/>
        <v>4.8566023916710377E-4</v>
      </c>
      <c r="O166" s="21">
        <f t="shared" si="22"/>
        <v>125997.61381328601</v>
      </c>
    </row>
    <row r="167" spans="1:15" x14ac:dyDescent="0.25">
      <c r="A167" s="8">
        <v>39203</v>
      </c>
      <c r="B167" s="2">
        <v>35.880001</v>
      </c>
      <c r="C167" s="2">
        <v>37.110000999999997</v>
      </c>
      <c r="D167" s="2">
        <v>35.880001</v>
      </c>
      <c r="E167" s="2">
        <v>37.110000999999997</v>
      </c>
      <c r="F167" s="2">
        <v>28.990686</v>
      </c>
      <c r="G167" s="2">
        <v>0</v>
      </c>
      <c r="H167" s="9">
        <f t="shared" si="23"/>
        <v>3.6881566105483397E-2</v>
      </c>
      <c r="I167" s="9">
        <f t="shared" si="20"/>
        <v>0.22741876005271966</v>
      </c>
      <c r="J167" s="31">
        <f t="shared" si="24"/>
        <v>3.30150335771824E-4</v>
      </c>
      <c r="K167" s="9">
        <f t="shared" si="21"/>
        <v>0.34579709713003831</v>
      </c>
      <c r="L167" s="9">
        <f t="shared" si="25"/>
        <v>4.4196929539283423E-4</v>
      </c>
      <c r="O167" s="21">
        <f t="shared" si="22"/>
        <v>128596.47872226656</v>
      </c>
    </row>
    <row r="168" spans="1:15" x14ac:dyDescent="0.25">
      <c r="A168" s="8">
        <v>39173</v>
      </c>
      <c r="B168" s="2">
        <v>34.509998000000003</v>
      </c>
      <c r="C168" s="2">
        <v>36.159999999999997</v>
      </c>
      <c r="D168" s="2">
        <v>34.509998000000003</v>
      </c>
      <c r="E168" s="2">
        <v>35.790000999999997</v>
      </c>
      <c r="F168" s="2">
        <v>27.959496000000001</v>
      </c>
      <c r="G168" s="2">
        <v>0</v>
      </c>
      <c r="H168" s="9">
        <f t="shared" si="23"/>
        <v>4.4299879925759296E-2</v>
      </c>
      <c r="I168" s="9">
        <f t="shared" si="20"/>
        <v>0.18107079430470302</v>
      </c>
      <c r="J168" s="31">
        <f t="shared" si="24"/>
        <v>4.815576286646399E-4</v>
      </c>
      <c r="K168" s="9">
        <f t="shared" si="21"/>
        <v>0.30433484091843072</v>
      </c>
      <c r="L168" s="9">
        <f t="shared" si="25"/>
        <v>4.4367963443106459E-4</v>
      </c>
      <c r="O168" s="21">
        <f t="shared" si="22"/>
        <v>124022.34056997814</v>
      </c>
    </row>
    <row r="169" spans="1:15" x14ac:dyDescent="0.25">
      <c r="A169" s="8">
        <v>39142</v>
      </c>
      <c r="B169" s="2">
        <v>34.080002</v>
      </c>
      <c r="C169" s="2">
        <v>34.849997999999999</v>
      </c>
      <c r="D169" s="2">
        <v>33.270000000000003</v>
      </c>
      <c r="E169" s="2">
        <v>34.409999999999997</v>
      </c>
      <c r="F169" s="2">
        <v>26.773436</v>
      </c>
      <c r="G169" s="2">
        <v>0</v>
      </c>
      <c r="H169" s="9">
        <f t="shared" si="23"/>
        <v>7.02358645310732E-3</v>
      </c>
      <c r="I169" s="9">
        <f t="shared" si="20"/>
        <v>9.4382707162704707E-2</v>
      </c>
      <c r="J169" s="31">
        <f t="shared" si="24"/>
        <v>3.7784489975398785E-4</v>
      </c>
      <c r="K169" s="9">
        <f t="shared" si="21"/>
        <v>0.29607619117328055</v>
      </c>
      <c r="L169" s="9">
        <f t="shared" si="25"/>
        <v>4.396627133783758E-4</v>
      </c>
      <c r="O169" s="21">
        <f t="shared" si="22"/>
        <v>118761.23224182987</v>
      </c>
    </row>
    <row r="170" spans="1:15" x14ac:dyDescent="0.25">
      <c r="A170" s="8">
        <v>39114</v>
      </c>
      <c r="B170" s="2">
        <v>34.939999</v>
      </c>
      <c r="C170" s="2">
        <v>35.400002000000001</v>
      </c>
      <c r="D170" s="2">
        <v>34</v>
      </c>
      <c r="E170" s="2">
        <v>34.169998</v>
      </c>
      <c r="F170" s="2">
        <v>26.586701999999999</v>
      </c>
      <c r="G170" s="2">
        <v>0</v>
      </c>
      <c r="H170" s="9">
        <f t="shared" si="23"/>
        <v>-1.6124350960263788E-2</v>
      </c>
      <c r="I170" s="9">
        <f t="shared" si="20"/>
        <v>0.10301198623665232</v>
      </c>
      <c r="J170" s="31">
        <f t="shared" si="24"/>
        <v>3.795787472697844E-4</v>
      </c>
      <c r="K170" s="9">
        <f t="shared" si="21"/>
        <v>0.26165626236632272</v>
      </c>
      <c r="L170" s="9">
        <f t="shared" si="25"/>
        <v>4.801931434981228E-4</v>
      </c>
      <c r="O170" s="21">
        <f t="shared" si="22"/>
        <v>117932.92018126932</v>
      </c>
    </row>
    <row r="171" spans="1:15" x14ac:dyDescent="0.25">
      <c r="A171" s="8">
        <v>39083</v>
      </c>
      <c r="B171" s="2">
        <v>34.060001</v>
      </c>
      <c r="C171" s="2">
        <v>34.729999999999997</v>
      </c>
      <c r="D171" s="2">
        <v>33.869999</v>
      </c>
      <c r="E171" s="2">
        <v>34.729999999999997</v>
      </c>
      <c r="F171" s="2">
        <v>27.022421000000001</v>
      </c>
      <c r="G171" s="2">
        <v>0</v>
      </c>
      <c r="H171" s="9">
        <f t="shared" si="23"/>
        <v>2.3661082619701249E-2</v>
      </c>
      <c r="I171" s="9">
        <f t="shared" si="20"/>
        <v>0.13697556756589369</v>
      </c>
      <c r="J171" s="31">
        <f t="shared" si="24"/>
        <v>3.2594392126024E-4</v>
      </c>
      <c r="K171" s="9">
        <f t="shared" si="21"/>
        <v>0.25541195751271206</v>
      </c>
      <c r="L171" s="9">
        <f t="shared" si="25"/>
        <v>4.5604066867263956E-4</v>
      </c>
      <c r="O171" s="21">
        <f t="shared" si="22"/>
        <v>119865.67641588852</v>
      </c>
    </row>
    <row r="172" spans="1:15" x14ac:dyDescent="0.25">
      <c r="A172" s="8">
        <v>39052</v>
      </c>
      <c r="B172" s="2">
        <v>33.779998999999997</v>
      </c>
      <c r="C172" s="2">
        <v>34.470001000000003</v>
      </c>
      <c r="D172" s="2">
        <v>33.779998999999997</v>
      </c>
      <c r="E172" s="2">
        <v>34.090000000000003</v>
      </c>
      <c r="F172" s="2">
        <v>26.397819999999999</v>
      </c>
      <c r="G172" s="2">
        <v>0</v>
      </c>
      <c r="H172" s="9">
        <f t="shared" si="23"/>
        <v>6.4955973428913929E-3</v>
      </c>
      <c r="I172" s="9">
        <f t="shared" si="20"/>
        <v>0.11069531397657884</v>
      </c>
      <c r="J172" s="31">
        <f t="shared" si="24"/>
        <v>3.8711079535401743E-4</v>
      </c>
      <c r="K172" s="9">
        <f t="shared" si="21"/>
        <v>0.25179812651991618</v>
      </c>
      <c r="L172" s="9">
        <f t="shared" si="25"/>
        <v>4.8710286074328166E-4</v>
      </c>
      <c r="O172" s="21">
        <f t="shared" si="22"/>
        <v>117095.08005240797</v>
      </c>
    </row>
    <row r="173" spans="1:15" x14ac:dyDescent="0.25">
      <c r="A173" s="8">
        <v>39022</v>
      </c>
      <c r="B173" s="2">
        <v>32.849997999999999</v>
      </c>
      <c r="C173" s="2">
        <v>33.970001000000003</v>
      </c>
      <c r="D173" s="2">
        <v>32.799999</v>
      </c>
      <c r="E173" s="2">
        <v>33.869999</v>
      </c>
      <c r="F173" s="2">
        <v>26.227457000000001</v>
      </c>
      <c r="G173" s="2">
        <v>0</v>
      </c>
      <c r="H173" s="9">
        <f t="shared" si="23"/>
        <v>2.2335818308905839E-2</v>
      </c>
      <c r="I173" s="9">
        <f t="shared" si="20"/>
        <v>0.14789166826014274</v>
      </c>
      <c r="J173" s="31">
        <f t="shared" si="24"/>
        <v>4.063725821216193E-4</v>
      </c>
      <c r="K173" s="9">
        <f t="shared" si="21"/>
        <v>0.2182470600262931</v>
      </c>
      <c r="L173" s="9">
        <f t="shared" si="25"/>
        <v>5.0497447513069092E-4</v>
      </c>
      <c r="O173" s="21">
        <f t="shared" si="22"/>
        <v>116339.38624424623</v>
      </c>
    </row>
    <row r="174" spans="1:15" x14ac:dyDescent="0.25">
      <c r="A174" s="8">
        <v>38991</v>
      </c>
      <c r="B174" s="2">
        <v>31.860001</v>
      </c>
      <c r="C174" s="2">
        <v>33.409999999999997</v>
      </c>
      <c r="D174" s="2">
        <v>31.860001</v>
      </c>
      <c r="E174" s="2">
        <v>33.130001</v>
      </c>
      <c r="F174" s="2">
        <v>25.654444000000002</v>
      </c>
      <c r="G174" s="2">
        <v>0</v>
      </c>
      <c r="H174" s="9">
        <f t="shared" si="23"/>
        <v>3.9242998265028202E-2</v>
      </c>
      <c r="I174" s="9">
        <f t="shared" si="20"/>
        <v>0.11871100070617037</v>
      </c>
      <c r="J174" s="31">
        <f t="shared" si="24"/>
        <v>4.6595656376040247E-4</v>
      </c>
      <c r="K174" s="9">
        <f t="shared" si="21"/>
        <v>0.22703030086784562</v>
      </c>
      <c r="L174" s="9">
        <f t="shared" si="25"/>
        <v>5.5683477066491131E-4</v>
      </c>
      <c r="O174" s="21">
        <f t="shared" si="22"/>
        <v>113797.62320828074</v>
      </c>
    </row>
    <row r="175" spans="1:15" x14ac:dyDescent="0.25">
      <c r="A175" s="8">
        <v>38961</v>
      </c>
      <c r="B175" s="2">
        <v>31.57</v>
      </c>
      <c r="C175" s="2">
        <v>32.090000000000003</v>
      </c>
      <c r="D175" s="2">
        <v>31.139999</v>
      </c>
      <c r="E175" s="2">
        <v>32</v>
      </c>
      <c r="F175" s="2">
        <v>24.685703</v>
      </c>
      <c r="G175" s="2">
        <v>0</v>
      </c>
      <c r="H175" s="9">
        <f t="shared" si="23"/>
        <v>1.8783925652888462E-2</v>
      </c>
      <c r="I175" s="9">
        <f t="shared" si="20"/>
        <v>0.11921384958339326</v>
      </c>
      <c r="J175" s="31">
        <f t="shared" si="24"/>
        <v>4.4806021803104126E-4</v>
      </c>
      <c r="K175" s="9">
        <f t="shared" si="21"/>
        <v>0.2359929214195253</v>
      </c>
      <c r="L175" s="9">
        <f t="shared" si="25"/>
        <v>5.2482927638367158E-4</v>
      </c>
      <c r="O175" s="21">
        <f t="shared" si="22"/>
        <v>109500.4954551159</v>
      </c>
    </row>
    <row r="176" spans="1:15" x14ac:dyDescent="0.25">
      <c r="A176" s="8">
        <v>38930</v>
      </c>
      <c r="B176" s="2">
        <v>30.530000999999999</v>
      </c>
      <c r="C176" s="2">
        <v>31.41</v>
      </c>
      <c r="D176" s="2">
        <v>30.379999000000002</v>
      </c>
      <c r="E176" s="2">
        <v>31.41</v>
      </c>
      <c r="F176" s="2">
        <v>24.230557999999998</v>
      </c>
      <c r="G176" s="2">
        <v>0</v>
      </c>
      <c r="H176" s="9">
        <f t="shared" si="23"/>
        <v>2.3126863796110949E-2</v>
      </c>
      <c r="I176" s="9">
        <f t="shared" si="20"/>
        <v>8.2922755061876824E-2</v>
      </c>
      <c r="J176" s="31">
        <f t="shared" si="24"/>
        <v>4.3859105126347941E-4</v>
      </c>
      <c r="K176" s="9">
        <f t="shared" si="21"/>
        <v>0.23779945066060079</v>
      </c>
      <c r="L176" s="9">
        <f t="shared" si="25"/>
        <v>5.2207794929411415E-4</v>
      </c>
      <c r="O176" s="21">
        <f t="shared" si="22"/>
        <v>107481.56964190658</v>
      </c>
    </row>
    <row r="177" spans="1:15" x14ac:dyDescent="0.25">
      <c r="A177" s="8">
        <v>38899</v>
      </c>
      <c r="B177" s="2">
        <v>30.98</v>
      </c>
      <c r="C177" s="2">
        <v>30.98</v>
      </c>
      <c r="D177" s="2">
        <v>29.709999</v>
      </c>
      <c r="E177" s="2">
        <v>30.700001</v>
      </c>
      <c r="F177" s="2">
        <v>23.682848</v>
      </c>
      <c r="G177" s="2">
        <v>0</v>
      </c>
      <c r="H177" s="9">
        <f t="shared" si="23"/>
        <v>2.6934832337886616E-3</v>
      </c>
      <c r="I177" s="9">
        <f t="shared" si="20"/>
        <v>6.2404353611421916E-2</v>
      </c>
      <c r="J177" s="31">
        <f t="shared" si="24"/>
        <v>4.3166190154798737E-4</v>
      </c>
      <c r="K177" s="9">
        <f t="shared" si="21"/>
        <v>0.22664351241107247</v>
      </c>
      <c r="L177" s="9">
        <f t="shared" si="25"/>
        <v>5.1550678370247357E-4</v>
      </c>
      <c r="O177" s="21">
        <f t="shared" si="22"/>
        <v>105052.04529877884</v>
      </c>
    </row>
    <row r="178" spans="1:15" x14ac:dyDescent="0.25">
      <c r="A178" s="8">
        <v>38869</v>
      </c>
      <c r="B178" s="2">
        <v>31.219999000000001</v>
      </c>
      <c r="C178" s="2">
        <v>31.290001</v>
      </c>
      <c r="D178" s="2">
        <v>29.530000999999999</v>
      </c>
      <c r="E178" s="2">
        <v>30.74</v>
      </c>
      <c r="F178" s="2">
        <v>23.619230000000002</v>
      </c>
      <c r="G178" s="2">
        <v>0</v>
      </c>
      <c r="H178" s="9">
        <f t="shared" si="23"/>
        <v>-2.2716168787351785E-3</v>
      </c>
      <c r="I178" s="9">
        <f t="shared" si="20"/>
        <v>4.9908647857605369E-2</v>
      </c>
      <c r="J178" s="31">
        <f t="shared" si="24"/>
        <v>5.6250387106524305E-4</v>
      </c>
      <c r="K178" s="9">
        <f t="shared" si="21"/>
        <v>0.22714019681746772</v>
      </c>
      <c r="L178" s="9">
        <f t="shared" si="25"/>
        <v>5.8275440943413893E-4</v>
      </c>
      <c r="O178" s="21">
        <f t="shared" si="22"/>
        <v>104769.84946583606</v>
      </c>
    </row>
    <row r="179" spans="1:15" x14ac:dyDescent="0.25">
      <c r="A179" s="8">
        <v>38838</v>
      </c>
      <c r="B179" s="2">
        <v>31.719999000000001</v>
      </c>
      <c r="C179" s="2">
        <v>32.259998000000003</v>
      </c>
      <c r="D179" s="2">
        <v>30.43</v>
      </c>
      <c r="E179" s="2">
        <v>30.809999000000001</v>
      </c>
      <c r="F179" s="2">
        <v>23.673006000000001</v>
      </c>
      <c r="G179" s="2">
        <v>0</v>
      </c>
      <c r="H179" s="9">
        <f t="shared" si="23"/>
        <v>-3.2349512667744544E-2</v>
      </c>
      <c r="I179" s="9">
        <f t="shared" si="20"/>
        <v>9.8941320503487945E-2</v>
      </c>
      <c r="J179" s="31">
        <f t="shared" si="24"/>
        <v>5.534278185101055E-4</v>
      </c>
      <c r="K179" s="9">
        <f t="shared" si="21"/>
        <v>0.19118771896994027</v>
      </c>
      <c r="L179" s="9">
        <f t="shared" si="25"/>
        <v>5.8220184363969257E-4</v>
      </c>
      <c r="O179" s="21">
        <f t="shared" si="22"/>
        <v>105008.38829309143</v>
      </c>
    </row>
    <row r="180" spans="1:15" x14ac:dyDescent="0.25">
      <c r="A180" s="8">
        <v>38808</v>
      </c>
      <c r="B180" s="2">
        <v>31.51</v>
      </c>
      <c r="C180" s="2">
        <v>31.91</v>
      </c>
      <c r="D180" s="2">
        <v>31.209999</v>
      </c>
      <c r="E180" s="2">
        <v>31.84</v>
      </c>
      <c r="F180" s="2">
        <v>24.464417999999998</v>
      </c>
      <c r="G180" s="2">
        <v>0</v>
      </c>
      <c r="H180" s="9">
        <f t="shared" si="23"/>
        <v>1.4964033158520705E-2</v>
      </c>
      <c r="I180" s="9">
        <f t="shared" si="20"/>
        <v>0.14128640803081677</v>
      </c>
      <c r="J180" s="31">
        <f t="shared" si="24"/>
        <v>4.412771719385983E-4</v>
      </c>
      <c r="K180" s="9">
        <f t="shared" si="21"/>
        <v>0.25248425526098134</v>
      </c>
      <c r="L180" s="9">
        <f t="shared" si="25"/>
        <v>5.0763557102322565E-4</v>
      </c>
      <c r="O180" s="21">
        <f t="shared" si="22"/>
        <v>108518.92255290668</v>
      </c>
    </row>
    <row r="181" spans="1:15" x14ac:dyDescent="0.25">
      <c r="A181" s="8">
        <v>38777</v>
      </c>
      <c r="B181" s="2">
        <v>31.35</v>
      </c>
      <c r="C181" s="2">
        <v>31.639999</v>
      </c>
      <c r="D181" s="2">
        <v>30.809999000000001</v>
      </c>
      <c r="E181" s="2">
        <v>31.49</v>
      </c>
      <c r="F181" s="2">
        <v>24.103729000000001</v>
      </c>
      <c r="G181" s="2">
        <v>0</v>
      </c>
      <c r="H181" s="9">
        <f t="shared" si="23"/>
        <v>1.4170823562755204E-2</v>
      </c>
      <c r="I181" s="9">
        <f t="shared" si="20"/>
        <v>0.16683825249000345</v>
      </c>
      <c r="J181" s="31">
        <f t="shared" si="24"/>
        <v>5.3793366368118552E-4</v>
      </c>
      <c r="K181" s="9">
        <f t="shared" si="21"/>
        <v>0.25061711779115203</v>
      </c>
      <c r="L181" s="9">
        <f t="shared" si="25"/>
        <v>5.3289475965965897E-4</v>
      </c>
      <c r="O181" s="21">
        <f t="shared" si="22"/>
        <v>106918.98334091785</v>
      </c>
    </row>
    <row r="182" spans="1:15" x14ac:dyDescent="0.25">
      <c r="A182" s="8">
        <v>38749</v>
      </c>
      <c r="B182" s="2">
        <v>31.09</v>
      </c>
      <c r="C182" s="2">
        <v>31.379999000000002</v>
      </c>
      <c r="D182" s="2">
        <v>30.43</v>
      </c>
      <c r="E182" s="2">
        <v>31.049999</v>
      </c>
      <c r="F182" s="2">
        <v>23.766932000000001</v>
      </c>
      <c r="G182" s="2">
        <v>0</v>
      </c>
      <c r="H182" s="9">
        <f t="shared" si="23"/>
        <v>0</v>
      </c>
      <c r="I182" s="9">
        <f t="shared" si="20"/>
        <v>0.12784574013860586</v>
      </c>
      <c r="J182" s="31">
        <f t="shared" si="24"/>
        <v>6.2393007362307885E-4</v>
      </c>
      <c r="K182" s="9">
        <f t="shared" si="21"/>
        <v>0.21453321129540079</v>
      </c>
      <c r="L182" s="9">
        <f t="shared" si="25"/>
        <v>5.5272383803307531E-4</v>
      </c>
      <c r="O182" s="21">
        <f t="shared" si="22"/>
        <v>105425.02392773863</v>
      </c>
    </row>
    <row r="183" spans="1:15" x14ac:dyDescent="0.25">
      <c r="A183" s="8">
        <v>38718</v>
      </c>
      <c r="B183" s="2">
        <v>30.48</v>
      </c>
      <c r="C183" s="2">
        <v>31.209999</v>
      </c>
      <c r="D183" s="2">
        <v>30.48</v>
      </c>
      <c r="E183" s="2">
        <v>31.049999</v>
      </c>
      <c r="F183" s="2">
        <v>23.766932000000001</v>
      </c>
      <c r="G183" s="2">
        <v>0</v>
      </c>
      <c r="H183" s="9">
        <f t="shared" si="23"/>
        <v>4.020238114985264E-2</v>
      </c>
      <c r="I183" s="9">
        <f t="shared" si="20"/>
        <v>0.10416792878001255</v>
      </c>
      <c r="J183" s="31">
        <f t="shared" si="24"/>
        <v>6.2739632531738751E-4</v>
      </c>
      <c r="K183" s="9">
        <f t="shared" si="21"/>
        <v>0.19785873633227791</v>
      </c>
      <c r="L183" s="9">
        <f t="shared" si="25"/>
        <v>5.5152994758753896E-4</v>
      </c>
      <c r="O183" s="21">
        <f t="shared" si="22"/>
        <v>105425.02392773863</v>
      </c>
    </row>
    <row r="184" spans="1:15" x14ac:dyDescent="0.25">
      <c r="A184" s="8">
        <v>38687</v>
      </c>
      <c r="B184" s="2">
        <v>30.51</v>
      </c>
      <c r="C184" s="2">
        <v>30.700001</v>
      </c>
      <c r="D184" s="2">
        <v>30</v>
      </c>
      <c r="E184" s="2">
        <v>30</v>
      </c>
      <c r="F184" s="2">
        <v>22.848372999999999</v>
      </c>
      <c r="G184" s="2">
        <v>0</v>
      </c>
      <c r="H184" s="9">
        <f t="shared" si="23"/>
        <v>-3.6530815737873274E-3</v>
      </c>
      <c r="I184" s="9">
        <f t="shared" si="20"/>
        <v>8.3481534286855355E-2</v>
      </c>
      <c r="J184" s="31">
        <f t="shared" si="24"/>
        <v>6.0434422471892873E-4</v>
      </c>
      <c r="K184" s="9">
        <f t="shared" si="21"/>
        <v>0.16803243322826261</v>
      </c>
      <c r="L184" s="9">
        <f t="shared" si="25"/>
        <v>5.2165326992914009E-4</v>
      </c>
      <c r="O184" s="21">
        <f t="shared" si="22"/>
        <v>101350.49278699064</v>
      </c>
    </row>
    <row r="185" spans="1:15" x14ac:dyDescent="0.25">
      <c r="A185" s="8">
        <v>38657</v>
      </c>
      <c r="B185" s="2">
        <v>28.870000999999998</v>
      </c>
      <c r="C185" s="2">
        <v>30.530000999999999</v>
      </c>
      <c r="D185" s="2">
        <v>28.870000999999998</v>
      </c>
      <c r="E185" s="2">
        <v>30.110001</v>
      </c>
      <c r="F185" s="2">
        <v>22.932145999999999</v>
      </c>
      <c r="G185" s="2">
        <v>0</v>
      </c>
      <c r="H185" s="9">
        <f t="shared" si="23"/>
        <v>3.9710127107516958E-2</v>
      </c>
      <c r="I185" s="9">
        <f t="shared" si="20"/>
        <v>6.5182165567699346E-2</v>
      </c>
      <c r="J185" s="31">
        <f t="shared" si="24"/>
        <v>6.4312491519874883E-4</v>
      </c>
      <c r="K185" s="9">
        <f t="shared" si="21"/>
        <v>0.2035128791117532</v>
      </c>
      <c r="L185" s="9">
        <f t="shared" si="25"/>
        <v>5.5856503290764624E-4</v>
      </c>
      <c r="O185" s="21">
        <f t="shared" si="22"/>
        <v>101722.09188650834</v>
      </c>
    </row>
    <row r="186" spans="1:15" x14ac:dyDescent="0.25">
      <c r="A186" s="8">
        <v>38626</v>
      </c>
      <c r="B186" s="2">
        <v>29.51</v>
      </c>
      <c r="C186" s="2">
        <v>29.51</v>
      </c>
      <c r="D186" s="2">
        <v>28.15</v>
      </c>
      <c r="E186" s="2">
        <v>28.959999</v>
      </c>
      <c r="F186" s="2">
        <v>22.056287999999999</v>
      </c>
      <c r="G186" s="2">
        <v>0</v>
      </c>
      <c r="H186" s="9">
        <f t="shared" si="23"/>
        <v>-1.425067605136403E-2</v>
      </c>
      <c r="I186" s="9">
        <f t="shared" si="20"/>
        <v>5.4933550720017536E-2</v>
      </c>
      <c r="J186" s="31">
        <f t="shared" si="24"/>
        <v>6.8839653737294353E-4</v>
      </c>
      <c r="K186" s="9">
        <f t="shared" si="21"/>
        <v>0.20434896658641416</v>
      </c>
      <c r="L186" s="9">
        <f t="shared" si="25"/>
        <v>5.1887568340001184E-4</v>
      </c>
      <c r="O186" s="21">
        <f t="shared" si="22"/>
        <v>97836.973243205895</v>
      </c>
    </row>
    <row r="187" spans="1:15" x14ac:dyDescent="0.25">
      <c r="A187" s="8">
        <v>38596</v>
      </c>
      <c r="B187" s="2">
        <v>29.440000999999999</v>
      </c>
      <c r="C187" s="2">
        <v>29.9</v>
      </c>
      <c r="D187" s="2">
        <v>29.120000999999998</v>
      </c>
      <c r="E187" s="2">
        <v>29.51</v>
      </c>
      <c r="F187" s="2">
        <v>22.375149</v>
      </c>
      <c r="G187" s="2">
        <v>0</v>
      </c>
      <c r="H187" s="9">
        <f t="shared" si="23"/>
        <v>3.7414296753605822E-3</v>
      </c>
      <c r="I187" s="9">
        <f t="shared" si="20"/>
        <v>0.1203053759379334</v>
      </c>
      <c r="J187" s="31">
        <f t="shared" si="24"/>
        <v>6.4418136873904653E-4</v>
      </c>
      <c r="K187" s="9">
        <f t="shared" si="21"/>
        <v>0.23861788325349967</v>
      </c>
      <c r="L187" s="9">
        <f t="shared" si="25"/>
        <v>6.2209954580977128E-4</v>
      </c>
      <c r="O187" s="21">
        <f t="shared" si="22"/>
        <v>99251.372398916137</v>
      </c>
    </row>
    <row r="188" spans="1:15" x14ac:dyDescent="0.25">
      <c r="A188" s="8">
        <v>38565</v>
      </c>
      <c r="B188" s="2">
        <v>29.719999000000001</v>
      </c>
      <c r="C188" s="2">
        <v>29.92</v>
      </c>
      <c r="D188" s="2">
        <v>28.950001</v>
      </c>
      <c r="E188" s="2">
        <v>29.4</v>
      </c>
      <c r="F188" s="2">
        <v>22.291746</v>
      </c>
      <c r="G188" s="2">
        <v>0</v>
      </c>
      <c r="H188" s="9">
        <f t="shared" si="23"/>
        <v>-9.0999198007224967E-3</v>
      </c>
      <c r="I188" s="9">
        <f t="shared" si="20"/>
        <v>0.13875672830422009</v>
      </c>
      <c r="J188" s="31">
        <f t="shared" si="24"/>
        <v>6.3846433931564887E-4</v>
      </c>
      <c r="K188" s="9">
        <f t="shared" si="21"/>
        <v>0.31394323502499066</v>
      </c>
      <c r="L188" s="9">
        <f t="shared" si="25"/>
        <v>6.4967948864036093E-4</v>
      </c>
      <c r="O188" s="21">
        <f t="shared" si="22"/>
        <v>98881.414540213751</v>
      </c>
    </row>
    <row r="189" spans="1:15" x14ac:dyDescent="0.25">
      <c r="A189" s="8">
        <v>38534</v>
      </c>
      <c r="B189" s="2">
        <v>28.59</v>
      </c>
      <c r="C189" s="2">
        <v>29.870000999999998</v>
      </c>
      <c r="D189" s="2">
        <v>28.59</v>
      </c>
      <c r="E189" s="2">
        <v>29.67</v>
      </c>
      <c r="F189" s="2">
        <v>22.496462000000001</v>
      </c>
      <c r="G189" s="2">
        <v>0</v>
      </c>
      <c r="H189" s="9">
        <f t="shared" si="23"/>
        <v>4.4324141046411164E-2</v>
      </c>
      <c r="I189" s="9">
        <f t="shared" si="20"/>
        <v>0.16519513043795331</v>
      </c>
      <c r="J189" s="31">
        <f t="shared" si="24"/>
        <v>6.0330974816407595E-4</v>
      </c>
      <c r="K189" s="9">
        <f t="shared" si="21"/>
        <v>0.30631840741130012</v>
      </c>
      <c r="L189" s="9">
        <f t="shared" si="25"/>
        <v>6.3702967711727588E-4</v>
      </c>
      <c r="O189" s="21">
        <f t="shared" si="22"/>
        <v>99789.490904398699</v>
      </c>
    </row>
    <row r="190" spans="1:15" x14ac:dyDescent="0.25">
      <c r="A190" s="8">
        <v>38504</v>
      </c>
      <c r="B190" s="2">
        <v>28.620000999999998</v>
      </c>
      <c r="C190" s="2">
        <v>29.09</v>
      </c>
      <c r="D190" s="2">
        <v>28.41</v>
      </c>
      <c r="E190" s="2">
        <v>28.5</v>
      </c>
      <c r="F190" s="2">
        <v>21.541647000000001</v>
      </c>
      <c r="G190" s="2">
        <v>0</v>
      </c>
      <c r="H190" s="9">
        <f t="shared" si="23"/>
        <v>4.9365951684533262E-3</v>
      </c>
      <c r="I190" s="9">
        <f t="shared" si="20"/>
        <v>0.11919909918115081</v>
      </c>
      <c r="J190" s="31">
        <f t="shared" si="24"/>
        <v>6.5552193655339923E-4</v>
      </c>
      <c r="K190" s="9">
        <f t="shared" si="21"/>
        <v>0.28076085171576154</v>
      </c>
      <c r="L190" s="9">
        <f t="shared" si="25"/>
        <v>6.011880663672342E-4</v>
      </c>
      <c r="O190" s="21">
        <f t="shared" si="22"/>
        <v>95554.1359068936</v>
      </c>
    </row>
    <row r="191" spans="1:15" x14ac:dyDescent="0.25">
      <c r="A191" s="8">
        <v>38473</v>
      </c>
      <c r="B191" s="2">
        <v>27.469999000000001</v>
      </c>
      <c r="C191" s="2">
        <v>28.49</v>
      </c>
      <c r="D191" s="2">
        <v>27.33</v>
      </c>
      <c r="E191" s="2">
        <v>28.360001</v>
      </c>
      <c r="F191" s="2">
        <v>21.435827</v>
      </c>
      <c r="G191" s="2">
        <v>0</v>
      </c>
      <c r="H191" s="9">
        <f t="shared" si="23"/>
        <v>3.7687692114279567E-2</v>
      </c>
      <c r="I191" s="9">
        <f t="shared" si="20"/>
        <v>7.8616457426836983E-2</v>
      </c>
      <c r="J191" s="31">
        <f t="shared" si="24"/>
        <v>6.6377899330767327E-4</v>
      </c>
      <c r="K191" s="9">
        <f t="shared" si="21"/>
        <v>0.30849646280079229</v>
      </c>
      <c r="L191" s="9">
        <f t="shared" si="25"/>
        <v>5.9910434743282669E-4</v>
      </c>
      <c r="O191" s="21">
        <f t="shared" si="22"/>
        <v>95084.74103371294</v>
      </c>
    </row>
    <row r="192" spans="1:15" x14ac:dyDescent="0.25">
      <c r="A192" s="8">
        <v>38443</v>
      </c>
      <c r="B192" s="2">
        <v>27.809999000000001</v>
      </c>
      <c r="C192" s="2">
        <v>28.23</v>
      </c>
      <c r="D192" s="2">
        <v>26.98</v>
      </c>
      <c r="E192" s="2">
        <v>27.33</v>
      </c>
      <c r="F192" s="2">
        <v>20.657301</v>
      </c>
      <c r="G192" s="2">
        <v>0</v>
      </c>
      <c r="H192" s="9">
        <f t="shared" si="23"/>
        <v>-1.971996488183822E-2</v>
      </c>
      <c r="I192" s="9">
        <f t="shared" si="20"/>
        <v>5.7574484653055182E-2</v>
      </c>
      <c r="J192" s="31">
        <f t="shared" si="24"/>
        <v>5.8226179640779501E-4</v>
      </c>
      <c r="K192" s="9">
        <f t="shared" si="21"/>
        <v>0.27514707465510968</v>
      </c>
      <c r="L192" s="9">
        <f t="shared" si="25"/>
        <v>6.740682787449066E-4</v>
      </c>
      <c r="O192" s="21">
        <f t="shared" si="22"/>
        <v>91631.366312130587</v>
      </c>
    </row>
    <row r="193" spans="1:15" x14ac:dyDescent="0.25">
      <c r="A193" s="8">
        <v>38412</v>
      </c>
      <c r="B193" s="2">
        <v>28.75</v>
      </c>
      <c r="C193" s="2">
        <v>29.1</v>
      </c>
      <c r="D193" s="2">
        <v>27.59</v>
      </c>
      <c r="E193" s="2">
        <v>27.98</v>
      </c>
      <c r="F193" s="2">
        <v>21.072856999999999</v>
      </c>
      <c r="G193" s="2">
        <v>0</v>
      </c>
      <c r="H193" s="9">
        <f t="shared" si="23"/>
        <v>-2.0993838532992509E-2</v>
      </c>
      <c r="I193" s="9">
        <f t="shared" si="20"/>
        <v>9.33609353542392E-2</v>
      </c>
      <c r="J193" s="31">
        <f t="shared" si="24"/>
        <v>5.6234916782318966E-4</v>
      </c>
      <c r="K193" s="9">
        <f t="shared" si="21"/>
        <v>0.38023765033266282</v>
      </c>
      <c r="L193" s="9">
        <f t="shared" si="25"/>
        <v>8.3849482648774159E-4</v>
      </c>
      <c r="O193" s="21">
        <f t="shared" si="22"/>
        <v>93474.683793886972</v>
      </c>
    </row>
    <row r="194" spans="1:15" x14ac:dyDescent="0.25">
      <c r="A194" s="8">
        <v>38384</v>
      </c>
      <c r="B194" s="2">
        <v>28.190000999999999</v>
      </c>
      <c r="C194" s="2">
        <v>28.75</v>
      </c>
      <c r="D194" s="2">
        <v>28.09</v>
      </c>
      <c r="E194" s="2">
        <v>28.58</v>
      </c>
      <c r="F194" s="2">
        <v>21.524743999999998</v>
      </c>
      <c r="G194" s="2">
        <v>0</v>
      </c>
      <c r="H194" s="9">
        <f t="shared" si="23"/>
        <v>2.0714370088924215E-2</v>
      </c>
      <c r="I194" s="9">
        <f t="shared" si="20"/>
        <v>9.9953349158882071E-2</v>
      </c>
      <c r="J194" s="31">
        <f t="shared" si="24"/>
        <v>5.3050219610763119E-4</v>
      </c>
      <c r="K194" s="9">
        <f t="shared" si="21"/>
        <v>0.53095928097757794</v>
      </c>
      <c r="L194" s="9">
        <f t="shared" si="25"/>
        <v>7.7741608774831552E-4</v>
      </c>
      <c r="O194" s="21">
        <f t="shared" si="22"/>
        <v>95479.157816349529</v>
      </c>
    </row>
    <row r="195" spans="1:15" x14ac:dyDescent="0.25">
      <c r="A195" s="8">
        <v>38353</v>
      </c>
      <c r="B195" s="2">
        <v>28.49</v>
      </c>
      <c r="C195" s="2">
        <v>28.49</v>
      </c>
      <c r="D195" s="2">
        <v>27.530000999999999</v>
      </c>
      <c r="E195" s="2">
        <v>28</v>
      </c>
      <c r="F195" s="2">
        <v>21.087921000000001</v>
      </c>
      <c r="G195" s="2">
        <v>0</v>
      </c>
      <c r="H195" s="9">
        <f t="shared" si="23"/>
        <v>-2.0480797649702478E-2</v>
      </c>
      <c r="I195" s="9">
        <f t="shared" si="20"/>
        <v>6.2835977354372338E-2</v>
      </c>
      <c r="J195" s="31">
        <f t="shared" si="24"/>
        <v>5.179995677057702E-4</v>
      </c>
      <c r="K195" s="9">
        <f t="shared" si="21"/>
        <v>0.5108100194418651</v>
      </c>
      <c r="L195" s="9">
        <f t="shared" si="25"/>
        <v>8.292856687956788E-4</v>
      </c>
      <c r="O195" s="21">
        <f t="shared" si="22"/>
        <v>93541.504474000321</v>
      </c>
    </row>
    <row r="196" spans="1:15" x14ac:dyDescent="0.25">
      <c r="A196" s="8">
        <v>38322</v>
      </c>
      <c r="B196" s="2">
        <v>28.35</v>
      </c>
      <c r="C196" s="2">
        <v>28.84</v>
      </c>
      <c r="D196" s="2">
        <v>27.98</v>
      </c>
      <c r="E196" s="2">
        <v>28.77</v>
      </c>
      <c r="F196" s="2">
        <v>21.528849000000001</v>
      </c>
      <c r="G196" s="2">
        <v>0</v>
      </c>
      <c r="H196" s="9">
        <f t="shared" si="23"/>
        <v>2.9706590632344907E-2</v>
      </c>
      <c r="I196" s="9">
        <f t="shared" si="20"/>
        <v>0.10057700310100202</v>
      </c>
      <c r="J196" s="31">
        <f t="shared" si="24"/>
        <v>4.7164154898106749E-4</v>
      </c>
      <c r="K196" s="9">
        <f t="shared" si="21"/>
        <v>0.51637711448364776</v>
      </c>
      <c r="L196" s="9">
        <f t="shared" si="25"/>
        <v>8.3068539962913583E-4</v>
      </c>
      <c r="O196" s="21">
        <f t="shared" si="22"/>
        <v>95497.366717827579</v>
      </c>
    </row>
    <row r="197" spans="1:15" x14ac:dyDescent="0.25">
      <c r="A197" s="8">
        <v>38292</v>
      </c>
      <c r="B197" s="2">
        <v>26.719999000000001</v>
      </c>
      <c r="C197" s="2">
        <v>28.1</v>
      </c>
      <c r="D197" s="2">
        <v>26.709999</v>
      </c>
      <c r="E197" s="2">
        <v>27.940000999999999</v>
      </c>
      <c r="F197" s="2">
        <v>20.907751000000001</v>
      </c>
      <c r="G197" s="2">
        <v>0</v>
      </c>
      <c r="H197" s="9">
        <f t="shared" si="23"/>
        <v>4.6833960483199641E-2</v>
      </c>
      <c r="I197" s="9">
        <f t="shared" si="20"/>
        <v>9.7269640693969012E-2</v>
      </c>
      <c r="J197" s="31">
        <f t="shared" si="24"/>
        <v>5.18797215829329E-4</v>
      </c>
      <c r="K197" s="9">
        <f t="shared" si="21"/>
        <v>0.44184077565723395</v>
      </c>
      <c r="L197" s="9">
        <f t="shared" si="25"/>
        <v>1.0835611225104909E-3</v>
      </c>
      <c r="O197" s="21">
        <f t="shared" si="22"/>
        <v>92742.308912660694</v>
      </c>
    </row>
    <row r="198" spans="1:15" x14ac:dyDescent="0.25">
      <c r="A198" s="8">
        <v>38261</v>
      </c>
      <c r="B198" s="2">
        <v>26.65</v>
      </c>
      <c r="C198" s="2">
        <v>26.91</v>
      </c>
      <c r="D198" s="2">
        <v>25.91</v>
      </c>
      <c r="E198" s="2">
        <v>26.690000999999999</v>
      </c>
      <c r="F198" s="2">
        <v>19.972366000000001</v>
      </c>
      <c r="G198" s="2">
        <v>0</v>
      </c>
      <c r="H198" s="9">
        <f t="shared" si="23"/>
        <v>2.0272981876540502E-2</v>
      </c>
      <c r="I198" s="9">
        <f t="shared" si="20"/>
        <v>9.0559678599845844E-2</v>
      </c>
      <c r="J198" s="31">
        <f t="shared" si="24"/>
        <v>3.9652472567989642E-4</v>
      </c>
      <c r="K198" s="9">
        <f t="shared" si="21"/>
        <v>0.29113066633843809</v>
      </c>
      <c r="L198" s="9">
        <f t="shared" si="25"/>
        <v>1.1443326305499175E-3</v>
      </c>
      <c r="O198" s="21">
        <f t="shared" si="22"/>
        <v>88593.141236889671</v>
      </c>
    </row>
    <row r="199" spans="1:15" x14ac:dyDescent="0.25">
      <c r="A199" s="8">
        <v>38231</v>
      </c>
      <c r="B199" s="2">
        <v>25.969999000000001</v>
      </c>
      <c r="C199" s="2">
        <v>26.610001</v>
      </c>
      <c r="D199" s="2">
        <v>25.93</v>
      </c>
      <c r="E199" s="2">
        <v>26.25</v>
      </c>
      <c r="F199" s="2">
        <v>19.575512</v>
      </c>
      <c r="G199" s="2">
        <v>0</v>
      </c>
      <c r="H199" s="9">
        <f t="shared" si="23"/>
        <v>1.3905709183502665E-2</v>
      </c>
      <c r="I199" s="9">
        <f t="shared" si="20"/>
        <v>8.3638783234180072E-2</v>
      </c>
      <c r="J199" s="31">
        <f t="shared" si="24"/>
        <v>6.5622446970686017E-4</v>
      </c>
      <c r="K199" s="9">
        <f t="shared" si="21"/>
        <v>0.34594354913177389</v>
      </c>
      <c r="L199" s="9">
        <f t="shared" si="25"/>
        <v>1.3282004735686841E-3</v>
      </c>
      <c r="O199" s="21">
        <f t="shared" si="22"/>
        <v>86832.781824668564</v>
      </c>
    </row>
    <row r="200" spans="1:15" x14ac:dyDescent="0.25">
      <c r="A200" s="8">
        <v>38200</v>
      </c>
      <c r="B200" s="2">
        <v>25.91</v>
      </c>
      <c r="C200" s="2">
        <v>25.969999000000001</v>
      </c>
      <c r="D200" s="2">
        <v>24.84</v>
      </c>
      <c r="E200" s="2">
        <v>25.889999</v>
      </c>
      <c r="F200" s="2">
        <v>19.307034000000002</v>
      </c>
      <c r="G200" s="2">
        <v>0</v>
      </c>
      <c r="H200" s="9">
        <f t="shared" si="23"/>
        <v>3.0994872703954102E-3</v>
      </c>
      <c r="I200" s="9">
        <f t="shared" si="20"/>
        <v>0.13801524172657845</v>
      </c>
      <c r="J200" s="31">
        <f t="shared" si="24"/>
        <v>7.1669600945653176E-4</v>
      </c>
      <c r="K200" s="9">
        <f t="shared" si="21"/>
        <v>0.4341220161074193</v>
      </c>
      <c r="L200" s="9">
        <f t="shared" si="25"/>
        <v>1.9322334316318713E-3</v>
      </c>
      <c r="O200" s="21">
        <f t="shared" si="22"/>
        <v>85641.870874358647</v>
      </c>
    </row>
    <row r="201" spans="1:15" x14ac:dyDescent="0.25">
      <c r="A201" s="8">
        <v>38169</v>
      </c>
      <c r="B201" s="2">
        <v>26.559999000000001</v>
      </c>
      <c r="C201" s="2">
        <v>26.559999000000001</v>
      </c>
      <c r="D201" s="2">
        <v>25.34</v>
      </c>
      <c r="E201" s="2">
        <v>25.809999000000001</v>
      </c>
      <c r="F201" s="2">
        <v>19.247377</v>
      </c>
      <c r="G201" s="2">
        <v>0</v>
      </c>
      <c r="H201" s="9">
        <f t="shared" si="23"/>
        <v>-3.1502838938811097E-2</v>
      </c>
      <c r="I201" s="9">
        <f t="shared" si="20"/>
        <v>0.11765142756602734</v>
      </c>
      <c r="J201" s="31">
        <f t="shared" si="24"/>
        <v>7.2703126672280091E-4</v>
      </c>
      <c r="K201" s="9">
        <f t="shared" si="21"/>
        <v>0.28103493775152055</v>
      </c>
      <c r="L201" s="9">
        <f t="shared" si="25"/>
        <v>1.9308409599447373E-3</v>
      </c>
      <c r="O201" s="21">
        <f t="shared" si="22"/>
        <v>85377.245189711713</v>
      </c>
    </row>
    <row r="202" spans="1:15" x14ac:dyDescent="0.25">
      <c r="A202" s="8">
        <v>38139</v>
      </c>
      <c r="B202" s="2">
        <v>26.4</v>
      </c>
      <c r="C202" s="2">
        <v>26.889999</v>
      </c>
      <c r="D202" s="2">
        <v>26.25</v>
      </c>
      <c r="E202" s="2">
        <v>26.83</v>
      </c>
      <c r="F202" s="2">
        <v>19.873446999999999</v>
      </c>
      <c r="G202" s="2">
        <v>0</v>
      </c>
      <c r="H202" s="9">
        <f t="shared" si="23"/>
        <v>1.7444169947700521E-2</v>
      </c>
      <c r="I202" s="9">
        <f t="shared" ref="I202:I238" si="26">(F202-F213)/F213</f>
        <v>0.18157784807484975</v>
      </c>
      <c r="J202" s="31">
        <f t="shared" si="24"/>
        <v>5.528968733815421E-4</v>
      </c>
      <c r="K202" s="9">
        <f t="shared" ref="K202:K226" si="27">(F202-F225)/F225</f>
        <v>0.3297127749851812</v>
      </c>
      <c r="L202" s="9">
        <f t="shared" si="25"/>
        <v>2.1932780655822743E-3</v>
      </c>
      <c r="O202" s="21">
        <f t="shared" ref="O202:O247" si="28">O203+O203*H202</f>
        <v>88154.357722807661</v>
      </c>
    </row>
    <row r="203" spans="1:15" x14ac:dyDescent="0.25">
      <c r="A203" s="8">
        <v>38108</v>
      </c>
      <c r="B203" s="2">
        <v>26.25</v>
      </c>
      <c r="C203" s="2">
        <v>26.370000999999998</v>
      </c>
      <c r="D203" s="2">
        <v>25.370000999999998</v>
      </c>
      <c r="E203" s="2">
        <v>26.370000999999998</v>
      </c>
      <c r="F203" s="2">
        <v>19.532715</v>
      </c>
      <c r="G203" s="2">
        <v>0</v>
      </c>
      <c r="H203" s="9">
        <f t="shared" ref="H203:H248" si="29">(F203-F204)/F204</f>
        <v>1.3450978308626058E-2</v>
      </c>
      <c r="I203" s="9">
        <f t="shared" si="26"/>
        <v>0.19232574914865555</v>
      </c>
      <c r="J203" s="31">
        <f t="shared" ref="J203:J237" si="30">VAR(H203:H214)</f>
        <v>5.5501508409751678E-4</v>
      </c>
      <c r="K203" s="9">
        <f t="shared" si="27"/>
        <v>0.20525369439434402</v>
      </c>
      <c r="L203" s="9">
        <f t="shared" ref="L203:L225" si="31">VAR(H203:H226)</f>
        <v>2.4730932722395208E-3</v>
      </c>
      <c r="O203" s="21">
        <f t="shared" si="28"/>
        <v>86642.943491768237</v>
      </c>
    </row>
    <row r="204" spans="1:15" x14ac:dyDescent="0.25">
      <c r="A204" s="8">
        <v>38078</v>
      </c>
      <c r="B204" s="2">
        <v>26.75</v>
      </c>
      <c r="C204" s="2">
        <v>27.16</v>
      </c>
      <c r="D204" s="2">
        <v>26.02</v>
      </c>
      <c r="E204" s="2">
        <v>26.02</v>
      </c>
      <c r="F204" s="2">
        <v>19.273468000000001</v>
      </c>
      <c r="G204" s="2">
        <v>0</v>
      </c>
      <c r="H204" s="9">
        <f t="shared" si="29"/>
        <v>-1.5090926214660511E-2</v>
      </c>
      <c r="I204" s="9">
        <f t="shared" si="26"/>
        <v>0.18972494706151927</v>
      </c>
      <c r="J204" s="31">
        <f t="shared" si="30"/>
        <v>7.2223652125530391E-4</v>
      </c>
      <c r="K204" s="9">
        <f t="shared" si="27"/>
        <v>0.10232165391475109</v>
      </c>
      <c r="L204" s="9">
        <f t="shared" si="31"/>
        <v>2.4834534441249773E-3</v>
      </c>
      <c r="O204" s="21">
        <f t="shared" si="28"/>
        <v>85492.979281907479</v>
      </c>
    </row>
    <row r="205" spans="1:15" x14ac:dyDescent="0.25">
      <c r="A205" s="8">
        <v>38047</v>
      </c>
      <c r="B205" s="2">
        <v>27.24</v>
      </c>
      <c r="C205" s="2">
        <v>27.299999</v>
      </c>
      <c r="D205" s="2">
        <v>25.74</v>
      </c>
      <c r="E205" s="2">
        <v>26.58</v>
      </c>
      <c r="F205" s="2">
        <v>19.568778999999999</v>
      </c>
      <c r="G205" s="2">
        <v>0</v>
      </c>
      <c r="H205" s="9">
        <f t="shared" si="29"/>
        <v>-1.3729122273517871E-2</v>
      </c>
      <c r="I205" s="9">
        <f t="shared" si="26"/>
        <v>0.28172300257336513</v>
      </c>
      <c r="J205" s="31">
        <f t="shared" si="30"/>
        <v>9.2925614265128298E-4</v>
      </c>
      <c r="K205" s="9">
        <f t="shared" si="27"/>
        <v>0.10559091589374528</v>
      </c>
      <c r="L205" s="9">
        <f t="shared" si="31"/>
        <v>2.5785067275445354E-3</v>
      </c>
      <c r="O205" s="21">
        <f t="shared" si="28"/>
        <v>86802.915677615776</v>
      </c>
    </row>
    <row r="206" spans="1:15" x14ac:dyDescent="0.25">
      <c r="A206" s="8">
        <v>38018</v>
      </c>
      <c r="B206" s="2">
        <v>26.65</v>
      </c>
      <c r="C206" s="2">
        <v>27.219999000000001</v>
      </c>
      <c r="D206" s="2">
        <v>26.379999000000002</v>
      </c>
      <c r="E206" s="2">
        <v>26.950001</v>
      </c>
      <c r="F206" s="2">
        <v>19.841180999999999</v>
      </c>
      <c r="G206" s="2">
        <v>0</v>
      </c>
      <c r="H206" s="9">
        <f t="shared" si="29"/>
        <v>1.4301671351057367E-2</v>
      </c>
      <c r="I206" s="9">
        <f t="shared" si="26"/>
        <v>0.41121493465873421</v>
      </c>
      <c r="J206" s="31">
        <f t="shared" si="30"/>
        <v>8.0531216092383305E-4</v>
      </c>
      <c r="K206" s="9">
        <f t="shared" si="27"/>
        <v>6.8922832351911531E-2</v>
      </c>
      <c r="L206" s="9">
        <f t="shared" si="31"/>
        <v>2.6214385700645067E-3</v>
      </c>
      <c r="O206" s="21">
        <f t="shared" si="28"/>
        <v>88011.232652140039</v>
      </c>
    </row>
    <row r="207" spans="1:15" x14ac:dyDescent="0.25">
      <c r="A207" s="8">
        <v>37987</v>
      </c>
      <c r="B207" s="2">
        <v>25.940000999999999</v>
      </c>
      <c r="C207" s="2">
        <v>27.17</v>
      </c>
      <c r="D207" s="2">
        <v>25.940000999999999</v>
      </c>
      <c r="E207" s="2">
        <v>26.57</v>
      </c>
      <c r="F207" s="2">
        <v>19.561419999999998</v>
      </c>
      <c r="G207" s="2">
        <v>0</v>
      </c>
      <c r="H207" s="9">
        <f t="shared" si="29"/>
        <v>2.6612202090211246E-2</v>
      </c>
      <c r="I207" s="9">
        <f t="shared" si="26"/>
        <v>0.40144632230509991</v>
      </c>
      <c r="J207" s="31">
        <f t="shared" si="30"/>
        <v>9.758216028898564E-4</v>
      </c>
      <c r="K207" s="9">
        <f t="shared" si="27"/>
        <v>9.7020616321561906E-2</v>
      </c>
      <c r="L207" s="9">
        <f t="shared" si="31"/>
        <v>2.6458692663860963E-3</v>
      </c>
      <c r="O207" s="21">
        <f t="shared" si="28"/>
        <v>86770.27272853491</v>
      </c>
    </row>
    <row r="208" spans="1:15" x14ac:dyDescent="0.25">
      <c r="A208" s="8">
        <v>37956</v>
      </c>
      <c r="B208" s="2">
        <v>25.27</v>
      </c>
      <c r="C208" s="2">
        <v>25.99</v>
      </c>
      <c r="D208" s="2">
        <v>24.860001</v>
      </c>
      <c r="E208" s="2">
        <v>25.99</v>
      </c>
      <c r="F208" s="2">
        <v>19.054341999999998</v>
      </c>
      <c r="G208" s="2">
        <v>0</v>
      </c>
      <c r="H208" s="9">
        <f t="shared" si="29"/>
        <v>4.0432419847079765E-2</v>
      </c>
      <c r="I208" s="9">
        <f t="shared" si="26"/>
        <v>0.34208606044589629</v>
      </c>
      <c r="J208" s="31">
        <f t="shared" si="30"/>
        <v>1.1716711683359493E-3</v>
      </c>
      <c r="K208" s="9">
        <f t="shared" si="27"/>
        <v>4.6723551505411166E-2</v>
      </c>
      <c r="L208" s="9">
        <f t="shared" si="31"/>
        <v>2.6294168473257385E-3</v>
      </c>
      <c r="O208" s="21">
        <f t="shared" si="28"/>
        <v>84520.983241644892</v>
      </c>
    </row>
    <row r="209" spans="1:15" x14ac:dyDescent="0.25">
      <c r="A209" s="8">
        <v>37926</v>
      </c>
      <c r="B209" s="2">
        <v>24.860001</v>
      </c>
      <c r="C209" s="2">
        <v>24.98</v>
      </c>
      <c r="D209" s="2">
        <v>24.309999000000001</v>
      </c>
      <c r="E209" s="2">
        <v>24.98</v>
      </c>
      <c r="F209" s="2">
        <v>18.313867999999999</v>
      </c>
      <c r="G209" s="2">
        <v>0</v>
      </c>
      <c r="H209" s="9">
        <f t="shared" si="29"/>
        <v>1.3798139013241974E-2</v>
      </c>
      <c r="I209" s="9">
        <f t="shared" si="26"/>
        <v>0.26296136023449834</v>
      </c>
      <c r="J209" s="31">
        <f t="shared" si="30"/>
        <v>1.739686506124039E-3</v>
      </c>
      <c r="K209" s="9">
        <f t="shared" si="27"/>
        <v>-2.8666293741687926E-3</v>
      </c>
      <c r="L209" s="9">
        <f t="shared" si="31"/>
        <v>2.5722370271212482E-3</v>
      </c>
      <c r="O209" s="21">
        <f t="shared" si="28"/>
        <v>81236.399048452935</v>
      </c>
    </row>
    <row r="210" spans="1:15" x14ac:dyDescent="0.25">
      <c r="A210" s="8">
        <v>37895</v>
      </c>
      <c r="B210" s="2">
        <v>23.73</v>
      </c>
      <c r="C210" s="2">
        <v>24.639999</v>
      </c>
      <c r="D210" s="2">
        <v>23.73</v>
      </c>
      <c r="E210" s="2">
        <v>24.639999</v>
      </c>
      <c r="F210" s="2">
        <v>18.064609999999998</v>
      </c>
      <c r="G210" s="2">
        <v>0</v>
      </c>
      <c r="H210" s="9">
        <f t="shared" si="29"/>
        <v>6.4782996489588338E-2</v>
      </c>
      <c r="I210" s="9">
        <f t="shared" si="26"/>
        <v>0.16780214955223677</v>
      </c>
      <c r="J210" s="31">
        <f t="shared" si="30"/>
        <v>1.935792433035497E-3</v>
      </c>
      <c r="K210" s="9">
        <f t="shared" si="27"/>
        <v>-2.4871819734582556E-3</v>
      </c>
      <c r="L210" s="9">
        <f t="shared" si="31"/>
        <v>2.8009348659788409E-3</v>
      </c>
      <c r="O210" s="21">
        <f t="shared" si="28"/>
        <v>80130.743904819741</v>
      </c>
    </row>
    <row r="211" spans="1:15" x14ac:dyDescent="0.25">
      <c r="A211" s="8">
        <v>37865</v>
      </c>
      <c r="B211" s="2">
        <v>23.9</v>
      </c>
      <c r="C211" s="2">
        <v>24.32</v>
      </c>
      <c r="D211" s="2">
        <v>23.209999</v>
      </c>
      <c r="E211" s="2">
        <v>23.219999000000001</v>
      </c>
      <c r="F211" s="2">
        <v>16.965532</v>
      </c>
      <c r="G211" s="2">
        <v>0</v>
      </c>
      <c r="H211" s="9">
        <f t="shared" si="29"/>
        <v>-1.4850124293969081E-2</v>
      </c>
      <c r="I211" s="9">
        <f t="shared" si="26"/>
        <v>0.16649047815396512</v>
      </c>
      <c r="J211" s="31">
        <f t="shared" si="30"/>
        <v>2.0850675108236784E-3</v>
      </c>
      <c r="K211" s="9">
        <f t="shared" si="27"/>
        <v>8.3362693928515034E-3</v>
      </c>
      <c r="L211" s="9">
        <f t="shared" si="31"/>
        <v>2.665339463842533E-3</v>
      </c>
      <c r="O211" s="21">
        <f t="shared" si="28"/>
        <v>75255.469113422558</v>
      </c>
    </row>
    <row r="212" spans="1:15" x14ac:dyDescent="0.25">
      <c r="A212" s="8">
        <v>37834</v>
      </c>
      <c r="B212" s="2">
        <v>22.77</v>
      </c>
      <c r="C212" s="2">
        <v>23.57</v>
      </c>
      <c r="D212" s="2">
        <v>22.42</v>
      </c>
      <c r="E212" s="2">
        <v>23.57</v>
      </c>
      <c r="F212" s="2">
        <v>17.221270000000001</v>
      </c>
      <c r="G212" s="2">
        <v>0</v>
      </c>
      <c r="H212" s="9">
        <f t="shared" si="29"/>
        <v>2.3892390067811058E-2</v>
      </c>
      <c r="I212" s="9">
        <f t="shared" si="26"/>
        <v>0.27919194902387467</v>
      </c>
      <c r="J212" s="31">
        <f t="shared" si="30"/>
        <v>3.3182653472582078E-3</v>
      </c>
      <c r="K212" s="9">
        <f t="shared" si="27"/>
        <v>5.2857432035330852E-2</v>
      </c>
      <c r="L212" s="9">
        <f t="shared" si="31"/>
        <v>3.0403057978119468E-3</v>
      </c>
      <c r="O212" s="21">
        <f t="shared" si="28"/>
        <v>76389.868150253737</v>
      </c>
    </row>
    <row r="213" spans="1:15" x14ac:dyDescent="0.25">
      <c r="A213" s="8">
        <v>37803</v>
      </c>
      <c r="B213" s="2">
        <v>22.65</v>
      </c>
      <c r="C213" s="2">
        <v>23.33</v>
      </c>
      <c r="D213" s="2">
        <v>22.65</v>
      </c>
      <c r="E213" s="2">
        <v>23.02</v>
      </c>
      <c r="F213" s="2">
        <v>16.819413999999998</v>
      </c>
      <c r="G213" s="2">
        <v>0</v>
      </c>
      <c r="H213" s="9">
        <f t="shared" si="29"/>
        <v>2.6699073722797038E-2</v>
      </c>
      <c r="I213" s="9">
        <f t="shared" si="26"/>
        <v>0.11943861059650107</v>
      </c>
      <c r="J213" s="31">
        <f t="shared" si="30"/>
        <v>3.3101586003258317E-3</v>
      </c>
      <c r="K213" s="9">
        <f t="shared" si="27"/>
        <v>-6.7403151821410837E-2</v>
      </c>
      <c r="L213" s="9">
        <f t="shared" si="31"/>
        <v>3.1562007797118876E-3</v>
      </c>
      <c r="O213" s="21">
        <f t="shared" si="28"/>
        <v>74607.320936523945</v>
      </c>
    </row>
    <row r="214" spans="1:15" x14ac:dyDescent="0.25">
      <c r="A214" s="8">
        <v>37773</v>
      </c>
      <c r="B214" s="2">
        <v>22.32</v>
      </c>
      <c r="C214" s="2">
        <v>23.32</v>
      </c>
      <c r="D214" s="2">
        <v>22.32</v>
      </c>
      <c r="E214" s="2">
        <v>22.49</v>
      </c>
      <c r="F214" s="2">
        <v>16.382028999999999</v>
      </c>
      <c r="G214" s="2">
        <v>0</v>
      </c>
      <c r="H214" s="9">
        <f t="shared" si="29"/>
        <v>1.1240353048308232E-2</v>
      </c>
      <c r="I214" s="9">
        <f t="shared" si="26"/>
        <v>9.6105433620937195E-2</v>
      </c>
      <c r="J214" s="31">
        <f t="shared" si="30"/>
        <v>3.9297295689223787E-3</v>
      </c>
      <c r="K214" s="9">
        <f t="shared" si="27"/>
        <v>-0.14619634061712766</v>
      </c>
      <c r="L214" s="9">
        <f t="shared" si="31"/>
        <v>3.1174535615106393E-3</v>
      </c>
      <c r="O214" s="21">
        <f t="shared" si="28"/>
        <v>72667.17468244984</v>
      </c>
    </row>
    <row r="215" spans="1:15" x14ac:dyDescent="0.25">
      <c r="A215" s="8">
        <v>37742</v>
      </c>
      <c r="B215" s="2">
        <v>20.950001</v>
      </c>
      <c r="C215" s="2">
        <v>22.24</v>
      </c>
      <c r="D215" s="2">
        <v>20.950001</v>
      </c>
      <c r="E215" s="2">
        <v>22.24</v>
      </c>
      <c r="F215" s="2">
        <v>16.199936000000001</v>
      </c>
      <c r="G215" s="2">
        <v>0</v>
      </c>
      <c r="H215" s="9">
        <f t="shared" si="29"/>
        <v>6.1069298775174113E-2</v>
      </c>
      <c r="I215" s="9">
        <f t="shared" si="26"/>
        <v>-3.9330359594487815E-4</v>
      </c>
      <c r="J215" s="31">
        <f t="shared" si="30"/>
        <v>4.391789946376662E-3</v>
      </c>
      <c r="K215" s="9">
        <f t="shared" si="27"/>
        <v>-0.16827039656767445</v>
      </c>
      <c r="L215" s="9">
        <f t="shared" si="31"/>
        <v>3.1106419843015915E-3</v>
      </c>
      <c r="O215" s="21">
        <f t="shared" si="28"/>
        <v>71859.449104656567</v>
      </c>
    </row>
    <row r="216" spans="1:15" x14ac:dyDescent="0.25">
      <c r="A216" s="8">
        <v>37712</v>
      </c>
      <c r="B216" s="2">
        <v>19.59</v>
      </c>
      <c r="C216" s="2">
        <v>20.969999000000001</v>
      </c>
      <c r="D216" s="2">
        <v>19.59</v>
      </c>
      <c r="E216" s="2">
        <v>20.959999</v>
      </c>
      <c r="F216" s="2">
        <v>15.267557</v>
      </c>
      <c r="G216" s="2">
        <v>0</v>
      </c>
      <c r="H216" s="9">
        <f t="shared" si="29"/>
        <v>8.5913406775206647E-2</v>
      </c>
      <c r="I216" s="9">
        <f t="shared" si="26"/>
        <v>-0.12679136502689944</v>
      </c>
      <c r="J216" s="31">
        <f t="shared" si="30"/>
        <v>3.9681479384067421E-3</v>
      </c>
      <c r="K216" s="9">
        <f t="shared" si="27"/>
        <v>-0.2307130647284453</v>
      </c>
      <c r="L216" s="9">
        <f t="shared" si="31"/>
        <v>2.9175572111808266E-3</v>
      </c>
      <c r="O216" s="21">
        <f t="shared" si="28"/>
        <v>67723.615401563497</v>
      </c>
    </row>
    <row r="217" spans="1:15" x14ac:dyDescent="0.25">
      <c r="A217" s="8">
        <v>37681</v>
      </c>
      <c r="B217" s="2">
        <v>19.100000000000001</v>
      </c>
      <c r="C217" s="2">
        <v>20.43</v>
      </c>
      <c r="D217" s="2">
        <v>18.360001</v>
      </c>
      <c r="E217" s="2">
        <v>19.370000999999998</v>
      </c>
      <c r="F217" s="2">
        <v>14.059645</v>
      </c>
      <c r="G217" s="2">
        <v>0</v>
      </c>
      <c r="H217" s="9">
        <f t="shared" si="29"/>
        <v>7.2805439566906421E-3</v>
      </c>
      <c r="I217" s="9">
        <f t="shared" si="26"/>
        <v>-0.20566245892546917</v>
      </c>
      <c r="J217" s="31">
        <f t="shared" si="30"/>
        <v>3.1098389441930299E-3</v>
      </c>
      <c r="K217" s="9">
        <f t="shared" si="27"/>
        <v>-0.28441293429304504</v>
      </c>
      <c r="L217" s="9">
        <f t="shared" si="31"/>
        <v>2.9064722434218788E-3</v>
      </c>
      <c r="O217" s="21">
        <f t="shared" si="28"/>
        <v>62365.576278019806</v>
      </c>
    </row>
    <row r="218" spans="1:15" x14ac:dyDescent="0.25">
      <c r="A218" s="8">
        <v>37653</v>
      </c>
      <c r="B218" s="2">
        <v>19.629999000000002</v>
      </c>
      <c r="C218" s="2">
        <v>19.629999000000002</v>
      </c>
      <c r="D218" s="2">
        <v>18.68</v>
      </c>
      <c r="E218" s="2">
        <v>19.23</v>
      </c>
      <c r="F218" s="2">
        <v>13.958023000000001</v>
      </c>
      <c r="G218" s="2">
        <v>0</v>
      </c>
      <c r="H218" s="9">
        <f t="shared" si="29"/>
        <v>-1.687142491285118E-2</v>
      </c>
      <c r="I218" s="9">
        <f t="shared" si="26"/>
        <v>-0.24802613921050734</v>
      </c>
      <c r="J218" s="31">
        <f t="shared" si="30"/>
        <v>3.3803084311635023E-3</v>
      </c>
      <c r="K218" s="9">
        <f t="shared" si="27"/>
        <v>-0.22951121736088645</v>
      </c>
      <c r="L218" s="9">
        <f t="shared" si="31"/>
        <v>3.0440580806077137E-3</v>
      </c>
      <c r="O218" s="21">
        <f t="shared" si="28"/>
        <v>61914.802834414018</v>
      </c>
    </row>
    <row r="219" spans="1:15" x14ac:dyDescent="0.25">
      <c r="A219" s="8">
        <v>37622</v>
      </c>
      <c r="B219" s="2">
        <v>20.690000999999999</v>
      </c>
      <c r="C219" s="2">
        <v>21.16</v>
      </c>
      <c r="D219" s="2">
        <v>19.309999000000001</v>
      </c>
      <c r="E219" s="2">
        <v>19.559999000000001</v>
      </c>
      <c r="F219" s="2">
        <v>14.197556000000001</v>
      </c>
      <c r="G219" s="2">
        <v>0</v>
      </c>
      <c r="H219" s="9">
        <f t="shared" si="29"/>
        <v>-2.0907836740689356E-2</v>
      </c>
      <c r="I219" s="9">
        <f t="shared" si="26"/>
        <v>-0.20378931420214427</v>
      </c>
      <c r="J219" s="31">
        <f t="shared" si="30"/>
        <v>3.3802277662362029E-3</v>
      </c>
      <c r="K219" s="9">
        <f t="shared" si="27"/>
        <v>-0.27096618025578284</v>
      </c>
      <c r="L219" s="9">
        <f t="shared" si="31"/>
        <v>3.3234657180597638E-3</v>
      </c>
      <c r="O219" s="21">
        <f t="shared" si="28"/>
        <v>62977.319959320295</v>
      </c>
    </row>
    <row r="220" spans="1:15" x14ac:dyDescent="0.25">
      <c r="A220" s="8">
        <v>37591</v>
      </c>
      <c r="B220" s="2">
        <v>21.33</v>
      </c>
      <c r="C220" s="2">
        <v>21.33</v>
      </c>
      <c r="D220" s="2">
        <v>19.98</v>
      </c>
      <c r="E220" s="2">
        <v>20.07</v>
      </c>
      <c r="F220" s="2">
        <v>14.500735000000001</v>
      </c>
      <c r="G220" s="2">
        <v>0</v>
      </c>
      <c r="H220" s="9">
        <f t="shared" si="29"/>
        <v>-6.2587595132839485E-2</v>
      </c>
      <c r="I220" s="9">
        <f t="shared" si="26"/>
        <v>-0.203422461996388</v>
      </c>
      <c r="J220" s="31">
        <f t="shared" si="30"/>
        <v>3.3880074098381532E-3</v>
      </c>
      <c r="K220" s="9">
        <f t="shared" si="27"/>
        <v>-0.3254959783689616</v>
      </c>
      <c r="L220" s="9">
        <f t="shared" si="31"/>
        <v>3.4717557586872575E-3</v>
      </c>
      <c r="O220" s="21">
        <f t="shared" si="28"/>
        <v>64322.15711917702</v>
      </c>
    </row>
    <row r="221" spans="1:15" x14ac:dyDescent="0.25">
      <c r="A221" s="8">
        <v>37561</v>
      </c>
      <c r="B221" s="2">
        <v>20.48</v>
      </c>
      <c r="C221" s="2">
        <v>21.41</v>
      </c>
      <c r="D221" s="2">
        <v>19.920000000000002</v>
      </c>
      <c r="E221" s="2">
        <v>21.41</v>
      </c>
      <c r="F221" s="2">
        <v>15.468896000000001</v>
      </c>
      <c r="G221" s="2">
        <v>0</v>
      </c>
      <c r="H221" s="9">
        <f t="shared" si="29"/>
        <v>6.3587035853279461E-2</v>
      </c>
      <c r="I221" s="9">
        <f t="shared" si="26"/>
        <v>-0.15776654017925437</v>
      </c>
      <c r="J221" s="31">
        <f t="shared" si="30"/>
        <v>3.2558563544421559E-3</v>
      </c>
      <c r="K221" s="9">
        <f t="shared" si="27"/>
        <v>-0.24835482672030307</v>
      </c>
      <c r="L221" s="9">
        <f t="shared" si="31"/>
        <v>3.3795519143591858E-3</v>
      </c>
      <c r="O221" s="21">
        <f t="shared" si="28"/>
        <v>68616.712116469193</v>
      </c>
    </row>
    <row r="222" spans="1:15" x14ac:dyDescent="0.25">
      <c r="A222" s="8">
        <v>37530</v>
      </c>
      <c r="B222" s="2">
        <v>19.360001</v>
      </c>
      <c r="C222" s="2">
        <v>20.379999000000002</v>
      </c>
      <c r="D222" s="2">
        <v>17.670000000000002</v>
      </c>
      <c r="E222" s="2">
        <v>20.129999000000002</v>
      </c>
      <c r="F222" s="2">
        <v>14.544081</v>
      </c>
      <c r="G222" s="2">
        <v>0</v>
      </c>
      <c r="H222" s="9">
        <f t="shared" si="29"/>
        <v>8.0330969850139058E-2</v>
      </c>
      <c r="I222" s="9">
        <f t="shared" si="26"/>
        <v>-0.19688788056225487</v>
      </c>
      <c r="J222" s="31">
        <f t="shared" si="30"/>
        <v>3.4435403946006722E-3</v>
      </c>
      <c r="K222" s="9">
        <f t="shared" si="27"/>
        <v>-0.28523086020198013</v>
      </c>
      <c r="L222" s="9">
        <f t="shared" si="31"/>
        <v>3.4448420449403076E-3</v>
      </c>
      <c r="O222" s="21">
        <f t="shared" si="28"/>
        <v>64514.430698584387</v>
      </c>
    </row>
    <row r="223" spans="1:15" x14ac:dyDescent="0.25">
      <c r="A223" s="8">
        <v>37500</v>
      </c>
      <c r="B223" s="2">
        <v>20.059999000000001</v>
      </c>
      <c r="C223" s="2">
        <v>20.790001</v>
      </c>
      <c r="D223" s="2">
        <v>18.700001</v>
      </c>
      <c r="E223" s="2">
        <v>18.700001</v>
      </c>
      <c r="F223" s="2">
        <v>13.462616000000001</v>
      </c>
      <c r="G223" s="2">
        <v>0</v>
      </c>
      <c r="H223" s="9">
        <f t="shared" si="29"/>
        <v>-0.10397757317619823</v>
      </c>
      <c r="I223" s="9">
        <f t="shared" si="26"/>
        <v>-0.19985745252736467</v>
      </c>
      <c r="J223" s="31">
        <f t="shared" si="30"/>
        <v>2.8128515717744441E-3</v>
      </c>
      <c r="K223" s="9">
        <f t="shared" si="27"/>
        <v>-0.40390275726416541</v>
      </c>
      <c r="L223" s="9">
        <f t="shared" si="31"/>
        <v>3.0198649852796592E-3</v>
      </c>
      <c r="O223" s="21">
        <f t="shared" si="28"/>
        <v>59717.283405782284</v>
      </c>
    </row>
    <row r="224" spans="1:15" x14ac:dyDescent="0.25">
      <c r="A224" s="8">
        <v>37469</v>
      </c>
      <c r="B224" s="2">
        <v>20.200001</v>
      </c>
      <c r="C224" s="2">
        <v>21.889999</v>
      </c>
      <c r="D224" s="2">
        <v>19.07</v>
      </c>
      <c r="E224" s="2">
        <v>20.870000999999998</v>
      </c>
      <c r="F224" s="2">
        <v>15.024865</v>
      </c>
      <c r="G224" s="2">
        <v>0</v>
      </c>
      <c r="H224" s="9">
        <f t="shared" si="29"/>
        <v>5.2989263980086536E-3</v>
      </c>
      <c r="I224" s="9">
        <f t="shared" si="26"/>
        <v>-8.1424263101529629E-2</v>
      </c>
      <c r="J224" s="31">
        <f t="shared" si="30"/>
        <v>2.6457221242428639E-3</v>
      </c>
      <c r="K224" s="9">
        <f t="shared" si="27"/>
        <v>-0.34654109240957498</v>
      </c>
      <c r="L224" s="9">
        <f t="shared" si="31"/>
        <v>2.7479314738872119E-3</v>
      </c>
      <c r="O224" s="21">
        <f t="shared" si="28"/>
        <v>66647.085628723202</v>
      </c>
    </row>
    <row r="225" spans="1:15" x14ac:dyDescent="0.25">
      <c r="A225" s="8">
        <v>37438</v>
      </c>
      <c r="B225" s="2">
        <v>22.059999000000001</v>
      </c>
      <c r="C225" s="2">
        <v>22.41</v>
      </c>
      <c r="D225" s="2">
        <v>18.299999</v>
      </c>
      <c r="E225" s="2">
        <v>20.76</v>
      </c>
      <c r="F225" s="2">
        <v>14.945669000000001</v>
      </c>
      <c r="G225" s="2">
        <v>0</v>
      </c>
      <c r="H225" s="9">
        <f t="shared" si="29"/>
        <v>-7.7787047143982685E-2</v>
      </c>
      <c r="I225" s="9">
        <f t="shared" si="26"/>
        <v>-0.171297894009836</v>
      </c>
      <c r="J225" s="31">
        <f t="shared" si="30"/>
        <v>2.7737945542489206E-3</v>
      </c>
      <c r="K225" s="9">
        <f t="shared" si="27"/>
        <v>-0.38203379555301731</v>
      </c>
      <c r="L225" s="9">
        <f t="shared" si="31"/>
        <v>3.0763657007117163E-3</v>
      </c>
      <c r="O225" s="21">
        <f t="shared" si="28"/>
        <v>66295.789121669572</v>
      </c>
    </row>
    <row r="226" spans="1:15" x14ac:dyDescent="0.25">
      <c r="A226" s="8">
        <v>37408</v>
      </c>
      <c r="B226" s="2">
        <v>23.77</v>
      </c>
      <c r="C226" s="2">
        <v>23.940000999999999</v>
      </c>
      <c r="D226" s="2">
        <v>22.18</v>
      </c>
      <c r="E226" s="2">
        <v>22.57</v>
      </c>
      <c r="F226" s="2">
        <v>16.206309999999998</v>
      </c>
      <c r="G226" s="2">
        <v>0</v>
      </c>
      <c r="H226" s="9">
        <f t="shared" si="29"/>
        <v>-7.3100573126996818E-2</v>
      </c>
      <c r="I226" s="9">
        <f t="shared" si="26"/>
        <v>-0.15535451786263857</v>
      </c>
      <c r="J226" s="31">
        <f t="shared" si="30"/>
        <v>2.4347968601338E-3</v>
      </c>
      <c r="K226" s="9">
        <f t="shared" si="27"/>
        <v>-0.28112277195460117</v>
      </c>
      <c r="L226" s="9" t="s">
        <v>7</v>
      </c>
      <c r="O226" s="21">
        <f t="shared" si="28"/>
        <v>71887.722804539866</v>
      </c>
    </row>
    <row r="227" spans="1:15" x14ac:dyDescent="0.25">
      <c r="A227" s="8">
        <v>37377</v>
      </c>
      <c r="B227" s="2">
        <v>24.83</v>
      </c>
      <c r="C227" s="2">
        <v>25.23</v>
      </c>
      <c r="D227" s="2">
        <v>24.02</v>
      </c>
      <c r="E227" s="2">
        <v>24.35</v>
      </c>
      <c r="F227" s="2">
        <v>17.484432000000002</v>
      </c>
      <c r="G227" s="2">
        <v>0</v>
      </c>
      <c r="H227" s="9">
        <f t="shared" si="29"/>
        <v>-1.2169886084261509E-2</v>
      </c>
      <c r="I227" s="9">
        <f t="shared" si="26"/>
        <v>-0.10232239845889125</v>
      </c>
      <c r="J227" s="31">
        <f t="shared" si="30"/>
        <v>2.0974156576831463E-3</v>
      </c>
      <c r="K227" s="9" t="s">
        <v>7</v>
      </c>
      <c r="L227" s="9" t="s">
        <v>7</v>
      </c>
      <c r="O227" s="21">
        <f t="shared" si="28"/>
        <v>77557.198462254935</v>
      </c>
    </row>
    <row r="228" spans="1:15" x14ac:dyDescent="0.25">
      <c r="A228" s="8">
        <v>37347</v>
      </c>
      <c r="B228" s="2">
        <v>25.889999</v>
      </c>
      <c r="C228" s="2">
        <v>25.889999</v>
      </c>
      <c r="D228" s="2">
        <v>24.35</v>
      </c>
      <c r="E228" s="2">
        <v>24.65</v>
      </c>
      <c r="F228" s="2">
        <v>17.699836999999999</v>
      </c>
      <c r="G228" s="2">
        <v>0</v>
      </c>
      <c r="H228" s="9">
        <f t="shared" si="29"/>
        <v>-4.6439831469348498E-2</v>
      </c>
      <c r="I228" s="9">
        <f t="shared" si="26"/>
        <v>-0.1081576862273337</v>
      </c>
      <c r="J228" s="31">
        <f t="shared" si="30"/>
        <v>2.1281044069359355E-3</v>
      </c>
      <c r="K228" s="9" t="s">
        <v>7</v>
      </c>
      <c r="L228" s="9" t="s">
        <v>7</v>
      </c>
      <c r="O228" s="21">
        <f t="shared" si="28"/>
        <v>78512.688942858586</v>
      </c>
    </row>
    <row r="229" spans="1:15" x14ac:dyDescent="0.25">
      <c r="A229" s="8">
        <v>37316</v>
      </c>
      <c r="B229" s="2">
        <v>25.450001</v>
      </c>
      <c r="C229" s="2">
        <v>26.41</v>
      </c>
      <c r="D229" s="2">
        <v>25.450001</v>
      </c>
      <c r="E229" s="2">
        <v>25.92</v>
      </c>
      <c r="F229" s="2">
        <v>18.561845999999999</v>
      </c>
      <c r="G229" s="2">
        <v>0</v>
      </c>
      <c r="H229" s="9">
        <f t="shared" si="29"/>
        <v>4.0963679476536959E-2</v>
      </c>
      <c r="I229" s="9">
        <f t="shared" si="26"/>
        <v>-5.526655095172181E-2</v>
      </c>
      <c r="J229" s="31">
        <f t="shared" si="30"/>
        <v>2.6349292694198109E-3</v>
      </c>
      <c r="K229" s="9" t="s">
        <v>7</v>
      </c>
      <c r="L229" s="9" t="s">
        <v>7</v>
      </c>
      <c r="O229" s="21">
        <f t="shared" si="28"/>
        <v>82336.376386022312</v>
      </c>
    </row>
    <row r="230" spans="1:15" x14ac:dyDescent="0.25">
      <c r="A230" s="8">
        <v>37288</v>
      </c>
      <c r="B230" s="2">
        <v>25.24</v>
      </c>
      <c r="C230" s="2">
        <v>25.24</v>
      </c>
      <c r="D230" s="2">
        <v>24.280000999999999</v>
      </c>
      <c r="E230" s="2">
        <v>24.9</v>
      </c>
      <c r="F230" s="2">
        <v>17.831406000000001</v>
      </c>
      <c r="G230" s="2">
        <v>0</v>
      </c>
      <c r="H230" s="9">
        <f t="shared" si="29"/>
        <v>-2.0456722323190138E-2</v>
      </c>
      <c r="I230" s="9">
        <f t="shared" si="26"/>
        <v>-1.5698834879138313E-2</v>
      </c>
      <c r="J230" s="31">
        <f t="shared" si="30"/>
        <v>2.8972336184596879E-3</v>
      </c>
      <c r="K230" s="9" t="s">
        <v>7</v>
      </c>
      <c r="L230" s="9" t="s">
        <v>7</v>
      </c>
      <c r="O230" s="21">
        <f t="shared" si="28"/>
        <v>79096.300869427359</v>
      </c>
    </row>
    <row r="231" spans="1:15" x14ac:dyDescent="0.25">
      <c r="A231" s="8">
        <v>37257</v>
      </c>
      <c r="B231" s="2">
        <v>25.85</v>
      </c>
      <c r="C231" s="2">
        <v>26.290001</v>
      </c>
      <c r="D231" s="2">
        <v>24.82</v>
      </c>
      <c r="E231" s="2">
        <v>25.42</v>
      </c>
      <c r="F231" s="2">
        <v>18.203796000000001</v>
      </c>
      <c r="G231" s="2">
        <v>0</v>
      </c>
      <c r="H231" s="9">
        <f t="shared" si="29"/>
        <v>-8.8597087373882572E-3</v>
      </c>
      <c r="I231" s="9">
        <f t="shared" si="26"/>
        <v>-6.5248770159842914E-2</v>
      </c>
      <c r="J231" s="31">
        <f t="shared" si="30"/>
        <v>3.5435411591375754E-3</v>
      </c>
      <c r="K231" s="9" t="s">
        <v>7</v>
      </c>
      <c r="L231" s="9" t="s">
        <v>7</v>
      </c>
      <c r="O231" s="21">
        <f t="shared" si="28"/>
        <v>80748.143213254094</v>
      </c>
    </row>
    <row r="232" spans="1:15" x14ac:dyDescent="0.25">
      <c r="A232" s="8">
        <v>37226</v>
      </c>
      <c r="B232" s="2">
        <v>25.17</v>
      </c>
      <c r="C232" s="2">
        <v>26.129999000000002</v>
      </c>
      <c r="D232" s="2">
        <v>25.1</v>
      </c>
      <c r="E232" s="2">
        <v>25.74</v>
      </c>
      <c r="F232" s="2">
        <v>18.366517999999999</v>
      </c>
      <c r="G232" s="2">
        <v>0</v>
      </c>
      <c r="H232" s="9">
        <f t="shared" si="29"/>
        <v>1.4183927995965837E-2</v>
      </c>
      <c r="I232" s="9">
        <f t="shared" si="26"/>
        <v>-0.1456784601360652</v>
      </c>
      <c r="J232" s="31">
        <f t="shared" si="30"/>
        <v>3.813669016665622E-3</v>
      </c>
      <c r="K232" s="9" t="s">
        <v>7</v>
      </c>
      <c r="L232" s="9" t="s">
        <v>7</v>
      </c>
      <c r="O232" s="21">
        <f t="shared" si="28"/>
        <v>81469.943180686547</v>
      </c>
    </row>
    <row r="233" spans="1:15" x14ac:dyDescent="0.25">
      <c r="A233" s="8">
        <v>37196</v>
      </c>
      <c r="B233" s="2">
        <v>24.08</v>
      </c>
      <c r="C233" s="2">
        <v>25.709999</v>
      </c>
      <c r="D233" s="2">
        <v>24.08</v>
      </c>
      <c r="E233" s="2">
        <v>25.379999000000002</v>
      </c>
      <c r="F233" s="2">
        <v>18.109652000000001</v>
      </c>
      <c r="G233" s="2">
        <v>0</v>
      </c>
      <c r="H233" s="9">
        <f t="shared" si="29"/>
        <v>7.6336358782193983E-2</v>
      </c>
      <c r="I233" s="9">
        <f t="shared" si="26"/>
        <v>-0.12003852662950157</v>
      </c>
      <c r="J233" s="31">
        <f t="shared" si="30"/>
        <v>3.8032774368399356E-3</v>
      </c>
      <c r="K233" s="9" t="s">
        <v>7</v>
      </c>
      <c r="L233" s="9" t="s">
        <v>7</v>
      </c>
      <c r="O233" s="21">
        <f t="shared" si="28"/>
        <v>80330.54057726165</v>
      </c>
    </row>
    <row r="234" spans="1:15" x14ac:dyDescent="0.25">
      <c r="A234" s="8">
        <v>37165</v>
      </c>
      <c r="B234" s="2">
        <v>22.889999</v>
      </c>
      <c r="C234" s="2">
        <v>24.51</v>
      </c>
      <c r="D234" s="2">
        <v>22.889999</v>
      </c>
      <c r="E234" s="2">
        <v>23.58</v>
      </c>
      <c r="F234" s="2">
        <v>16.825271999999998</v>
      </c>
      <c r="G234" s="2">
        <v>0</v>
      </c>
      <c r="H234" s="9">
        <f t="shared" si="29"/>
        <v>2.8647287407720382E-2</v>
      </c>
      <c r="I234" s="9">
        <f t="shared" si="26"/>
        <v>-0.173121684738437</v>
      </c>
      <c r="J234" s="31">
        <f t="shared" si="30"/>
        <v>3.6802018865857637E-3</v>
      </c>
      <c r="K234" s="9" t="s">
        <v>7</v>
      </c>
      <c r="L234" s="9" t="s">
        <v>7</v>
      </c>
      <c r="O234" s="21">
        <f t="shared" si="28"/>
        <v>74633.305770837789</v>
      </c>
    </row>
    <row r="235" spans="1:15" x14ac:dyDescent="0.25">
      <c r="A235" s="8">
        <v>37135</v>
      </c>
      <c r="B235" s="2">
        <v>25.33</v>
      </c>
      <c r="C235" s="2">
        <v>25.33</v>
      </c>
      <c r="D235" s="2">
        <v>21.4</v>
      </c>
      <c r="E235" s="2">
        <v>23</v>
      </c>
      <c r="F235" s="2">
        <v>16.356697</v>
      </c>
      <c r="G235" s="2">
        <v>0</v>
      </c>
      <c r="H235" s="9">
        <f t="shared" si="29"/>
        <v>-9.3059718441309142E-2</v>
      </c>
      <c r="I235" s="9">
        <f t="shared" si="26"/>
        <v>-0.2757587394630065</v>
      </c>
      <c r="J235" s="31">
        <f t="shared" si="30"/>
        <v>3.4279793504951753E-3</v>
      </c>
      <c r="K235" s="9" t="s">
        <v>7</v>
      </c>
      <c r="L235" s="9" t="s">
        <v>7</v>
      </c>
      <c r="O235" s="21">
        <f t="shared" si="28"/>
        <v>72554.807351818468</v>
      </c>
    </row>
    <row r="236" spans="1:15" x14ac:dyDescent="0.25">
      <c r="A236" s="8">
        <v>37104</v>
      </c>
      <c r="B236" s="2">
        <v>27.110001</v>
      </c>
      <c r="C236" s="2">
        <v>27.200001</v>
      </c>
      <c r="D236" s="2">
        <v>25.25</v>
      </c>
      <c r="E236" s="2">
        <v>25.360001</v>
      </c>
      <c r="F236" s="2">
        <v>18.035032000000001</v>
      </c>
      <c r="G236" s="2">
        <v>0</v>
      </c>
      <c r="H236" s="9">
        <f t="shared" si="29"/>
        <v>-6.004461848485286E-2</v>
      </c>
      <c r="I236" s="9">
        <f t="shared" si="26"/>
        <v>-0.21562341431497994</v>
      </c>
      <c r="J236" s="31">
        <f t="shared" si="30"/>
        <v>3.0570734515064477E-3</v>
      </c>
      <c r="K236" s="9" t="s">
        <v>7</v>
      </c>
      <c r="L236" s="9" t="s">
        <v>7</v>
      </c>
      <c r="O236" s="21">
        <f t="shared" si="28"/>
        <v>79999.542226886115</v>
      </c>
    </row>
    <row r="237" spans="1:15" x14ac:dyDescent="0.25">
      <c r="A237" s="8">
        <v>37073</v>
      </c>
      <c r="B237" s="2">
        <v>27.610001</v>
      </c>
      <c r="C237" s="2">
        <v>27.610001</v>
      </c>
      <c r="D237" s="2">
        <v>26.139999</v>
      </c>
      <c r="E237" s="2">
        <v>26.98</v>
      </c>
      <c r="F237" s="2">
        <v>19.187114999999999</v>
      </c>
      <c r="G237" s="2">
        <v>0</v>
      </c>
      <c r="H237" s="9">
        <f t="shared" si="29"/>
        <v>-1.4904037277652046E-2</v>
      </c>
      <c r="I237" s="9">
        <f t="shared" si="26"/>
        <v>-0.20666056294718113</v>
      </c>
      <c r="J237" s="31">
        <f t="shared" si="30"/>
        <v>3.6266864328650117E-3</v>
      </c>
      <c r="K237" s="9" t="s">
        <v>7</v>
      </c>
      <c r="L237" s="9" t="s">
        <v>7</v>
      </c>
      <c r="O237" s="21">
        <f t="shared" si="28"/>
        <v>85109.935854542418</v>
      </c>
    </row>
    <row r="238" spans="1:15" x14ac:dyDescent="0.25">
      <c r="A238" s="8">
        <v>37043</v>
      </c>
      <c r="B238" s="2">
        <v>28.110001</v>
      </c>
      <c r="C238" s="2">
        <v>28.67</v>
      </c>
      <c r="D238" s="2">
        <v>26.93</v>
      </c>
      <c r="E238" s="2">
        <v>27.450001</v>
      </c>
      <c r="F238" s="2">
        <v>19.477406999999999</v>
      </c>
      <c r="G238" s="2">
        <v>0</v>
      </c>
      <c r="H238" s="9">
        <f t="shared" si="29"/>
        <v>-1.8591203683292232E-2</v>
      </c>
      <c r="I238" s="9">
        <f t="shared" si="26"/>
        <v>-0.13602390959619751</v>
      </c>
      <c r="J238" s="31" t="s">
        <v>7</v>
      </c>
      <c r="K238" s="9"/>
      <c r="L238" s="9" t="s">
        <v>7</v>
      </c>
      <c r="O238" s="21">
        <f t="shared" si="28"/>
        <v>86397.609040380252</v>
      </c>
    </row>
    <row r="239" spans="1:15" x14ac:dyDescent="0.25">
      <c r="A239" s="8">
        <v>37012</v>
      </c>
      <c r="B239" s="2">
        <v>28.07</v>
      </c>
      <c r="C239" s="2">
        <v>29.24</v>
      </c>
      <c r="D239" s="2">
        <v>27.07</v>
      </c>
      <c r="E239" s="2">
        <v>27.969999000000001</v>
      </c>
      <c r="F239" s="2">
        <v>19.846374999999998</v>
      </c>
      <c r="G239" s="2">
        <v>0</v>
      </c>
      <c r="H239" s="9">
        <f t="shared" si="29"/>
        <v>1.011151072234525E-2</v>
      </c>
      <c r="I239" s="9"/>
      <c r="J239" s="31" t="s">
        <v>7</v>
      </c>
      <c r="K239" s="9"/>
      <c r="L239" s="9" t="s">
        <v>7</v>
      </c>
      <c r="O239" s="21">
        <f t="shared" si="28"/>
        <v>88034.272124558294</v>
      </c>
    </row>
    <row r="240" spans="1:15" x14ac:dyDescent="0.25">
      <c r="A240" s="8">
        <v>36982</v>
      </c>
      <c r="B240" s="2">
        <v>25.200001</v>
      </c>
      <c r="C240" s="2">
        <v>27.690000999999999</v>
      </c>
      <c r="D240" s="2">
        <v>24.209999</v>
      </c>
      <c r="E240" s="2">
        <v>27.690000999999999</v>
      </c>
      <c r="F240" s="2">
        <v>19.647707</v>
      </c>
      <c r="G240" s="2">
        <v>0</v>
      </c>
      <c r="H240" s="9">
        <f t="shared" si="29"/>
        <v>8.4561749760692403E-2</v>
      </c>
      <c r="I240" s="9"/>
      <c r="J240" s="31" t="s">
        <v>7</v>
      </c>
      <c r="K240" s="9"/>
      <c r="L240" s="9" t="s">
        <v>7</v>
      </c>
      <c r="O240" s="21">
        <f t="shared" si="28"/>
        <v>87153.0233940248</v>
      </c>
    </row>
    <row r="241" spans="1:15" x14ac:dyDescent="0.25">
      <c r="A241" s="8">
        <v>36951</v>
      </c>
      <c r="B241" s="2">
        <v>27.530000999999999</v>
      </c>
      <c r="C241" s="2">
        <v>28.01</v>
      </c>
      <c r="D241" s="2">
        <v>24.67</v>
      </c>
      <c r="E241" s="2">
        <v>25.6</v>
      </c>
      <c r="F241" s="2">
        <v>18.115803</v>
      </c>
      <c r="G241" s="2">
        <v>0</v>
      </c>
      <c r="H241" s="9">
        <f t="shared" si="29"/>
        <v>-6.9767144512495827E-2</v>
      </c>
      <c r="I241" s="9"/>
      <c r="J241" s="31" t="s">
        <v>7</v>
      </c>
      <c r="K241" s="9"/>
      <c r="L241" s="9" t="s">
        <v>7</v>
      </c>
      <c r="O241" s="21">
        <f t="shared" si="28"/>
        <v>80357.825096869812</v>
      </c>
    </row>
    <row r="242" spans="1:15" x14ac:dyDescent="0.25">
      <c r="A242" s="8">
        <v>36923</v>
      </c>
      <c r="B242" s="2">
        <v>30.51</v>
      </c>
      <c r="C242" s="2">
        <v>30.51</v>
      </c>
      <c r="D242" s="2">
        <v>27.52</v>
      </c>
      <c r="E242" s="2">
        <v>27.52</v>
      </c>
      <c r="F242" s="2">
        <v>19.474481999999998</v>
      </c>
      <c r="G242" s="2">
        <v>0</v>
      </c>
      <c r="H242" s="9">
        <f t="shared" si="29"/>
        <v>-9.4141336409411941E-2</v>
      </c>
      <c r="I242" s="9"/>
      <c r="J242" s="31" t="s">
        <v>7</v>
      </c>
      <c r="K242" s="9"/>
      <c r="L242" s="9" t="s">
        <v>7</v>
      </c>
      <c r="O242" s="21">
        <f t="shared" si="28"/>
        <v>86384.634366367274</v>
      </c>
    </row>
    <row r="243" spans="1:15" x14ac:dyDescent="0.25">
      <c r="A243" s="8">
        <v>36892</v>
      </c>
      <c r="B243" s="2">
        <v>28.27</v>
      </c>
      <c r="C243" s="2">
        <v>30.59</v>
      </c>
      <c r="D243" s="2">
        <v>28.27</v>
      </c>
      <c r="E243" s="2">
        <v>30.379999000000002</v>
      </c>
      <c r="F243" s="2">
        <v>21.498366999999998</v>
      </c>
      <c r="G243" s="2">
        <v>0</v>
      </c>
      <c r="H243" s="9">
        <f t="shared" si="29"/>
        <v>4.4621658129029768E-2</v>
      </c>
      <c r="I243" s="9"/>
      <c r="J243" s="31" t="s">
        <v>7</v>
      </c>
      <c r="K243" s="9"/>
      <c r="L243" s="9" t="s">
        <v>7</v>
      </c>
      <c r="O243" s="21">
        <f t="shared" si="28"/>
        <v>95362.15508936136</v>
      </c>
    </row>
    <row r="244" spans="1:15" x14ac:dyDescent="0.25">
      <c r="A244" s="8">
        <v>36861</v>
      </c>
      <c r="B244" s="2">
        <v>29.08</v>
      </c>
      <c r="C244" s="2">
        <v>30.959999</v>
      </c>
      <c r="D244" s="2">
        <v>27.799999</v>
      </c>
      <c r="E244" s="2">
        <v>29.26</v>
      </c>
      <c r="F244" s="2">
        <v>20.580051000000001</v>
      </c>
      <c r="G244" s="2">
        <v>0</v>
      </c>
      <c r="H244" s="9">
        <f t="shared" si="29"/>
        <v>1.1407001258407422E-2</v>
      </c>
      <c r="I244" s="9"/>
      <c r="J244" s="31" t="s">
        <v>7</v>
      </c>
      <c r="K244" s="9"/>
      <c r="L244" s="9" t="s">
        <v>7</v>
      </c>
      <c r="O244" s="21">
        <f t="shared" si="28"/>
        <v>91288.701844608324</v>
      </c>
    </row>
    <row r="245" spans="1:15" x14ac:dyDescent="0.25">
      <c r="A245" s="8">
        <v>36831</v>
      </c>
      <c r="B245" s="2">
        <v>31.959999</v>
      </c>
      <c r="C245" s="2">
        <v>32.330002</v>
      </c>
      <c r="D245" s="2">
        <v>28.93</v>
      </c>
      <c r="E245" s="2">
        <v>28.93</v>
      </c>
      <c r="F245" s="2">
        <v>20.347942</v>
      </c>
      <c r="G245" s="2">
        <v>0</v>
      </c>
      <c r="H245" s="9">
        <f t="shared" si="29"/>
        <v>-9.9034532252224777E-2</v>
      </c>
      <c r="I245" s="9"/>
      <c r="J245" s="31" t="s">
        <v>7</v>
      </c>
      <c r="K245" s="9"/>
      <c r="L245" s="9" t="s">
        <v>7</v>
      </c>
      <c r="O245" s="21">
        <f t="shared" si="28"/>
        <v>90259.115994872074</v>
      </c>
    </row>
    <row r="246" spans="1:15" x14ac:dyDescent="0.25">
      <c r="A246" s="8">
        <v>36800</v>
      </c>
      <c r="B246" s="2">
        <v>32.560001</v>
      </c>
      <c r="C246" s="2">
        <v>32.560001</v>
      </c>
      <c r="D246" s="2">
        <v>29.76</v>
      </c>
      <c r="E246" s="2">
        <v>32.110000999999997</v>
      </c>
      <c r="F246" s="2">
        <v>22.584596999999999</v>
      </c>
      <c r="G246" s="2">
        <v>0</v>
      </c>
      <c r="H246" s="9">
        <f t="shared" si="29"/>
        <v>-1.7754496696643234E-2</v>
      </c>
      <c r="I246" s="9"/>
      <c r="J246" s="31" t="s">
        <v>7</v>
      </c>
      <c r="K246" s="9"/>
      <c r="L246" s="9" t="s">
        <v>7</v>
      </c>
      <c r="O246" s="21">
        <f t="shared" si="28"/>
        <v>100180.43890239316</v>
      </c>
    </row>
    <row r="247" spans="1:15" x14ac:dyDescent="0.25">
      <c r="A247" s="8">
        <v>36770</v>
      </c>
      <c r="B247" s="2">
        <v>34.599997999999999</v>
      </c>
      <c r="C247" s="2">
        <v>34.599997999999999</v>
      </c>
      <c r="D247" s="2">
        <v>32.419998</v>
      </c>
      <c r="E247" s="2">
        <v>32.779998999999997</v>
      </c>
      <c r="F247" s="2">
        <v>22.992823000000001</v>
      </c>
      <c r="G247" s="2">
        <v>0</v>
      </c>
      <c r="H247" s="9">
        <f t="shared" si="29"/>
        <v>-4.9304011829026481E-2</v>
      </c>
      <c r="I247" s="9"/>
      <c r="J247" s="31" t="s">
        <v>7</v>
      </c>
      <c r="K247" s="9"/>
      <c r="L247" s="9" t="s">
        <v>7</v>
      </c>
      <c r="O247" s="21">
        <f t="shared" si="28"/>
        <v>101991.24207286233</v>
      </c>
    </row>
    <row r="248" spans="1:15" x14ac:dyDescent="0.25">
      <c r="A248" s="8">
        <v>36739</v>
      </c>
      <c r="B248" s="2">
        <v>32.220001000000003</v>
      </c>
      <c r="C248" s="2">
        <v>34.479999999999997</v>
      </c>
      <c r="D248" s="2">
        <v>32.220001000000003</v>
      </c>
      <c r="E248" s="2">
        <v>34.479999999999997</v>
      </c>
      <c r="F248" s="2">
        <v>24.185252999999999</v>
      </c>
      <c r="G248" s="2">
        <v>0</v>
      </c>
      <c r="H248" s="9">
        <f t="shared" si="29"/>
        <v>7.2806063577499566E-2</v>
      </c>
      <c r="I248" s="9"/>
      <c r="J248" s="31" t="s">
        <v>7</v>
      </c>
      <c r="K248" s="9"/>
      <c r="L248" s="9" t="s">
        <v>7</v>
      </c>
      <c r="O248" s="21">
        <f>$O$4+$O$4*H248</f>
        <v>107280.60635774996</v>
      </c>
    </row>
    <row r="249" spans="1:15" x14ac:dyDescent="0.25">
      <c r="A249" s="8">
        <v>36708</v>
      </c>
      <c r="B249" s="2">
        <v>33.110000999999997</v>
      </c>
      <c r="C249" s="2">
        <v>34.290000999999997</v>
      </c>
      <c r="D249" s="2">
        <v>31.809999000000001</v>
      </c>
      <c r="E249" s="2">
        <v>32.139999000000003</v>
      </c>
      <c r="F249" s="2">
        <v>22.543918999999999</v>
      </c>
      <c r="G249" s="2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sortState xmlns:xlrd2="http://schemas.microsoft.com/office/spreadsheetml/2017/richdata2" ref="A10:G249">
    <sortCondition descending="1" ref="A10:A2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17" width="9.140625" style="2"/>
    <col min="18" max="18" width="24.42578125" style="2" customWidth="1"/>
    <col min="19" max="29" width="9.140625" style="2"/>
    <col min="30" max="30" width="12.28515625" style="2" bestFit="1" customWidth="1"/>
    <col min="31" max="31" width="12.28515625" style="2" customWidth="1"/>
    <col min="32" max="32" width="12.28515625" style="2" bestFit="1" customWidth="1"/>
    <col min="33" max="16384" width="9.140625" style="2"/>
  </cols>
  <sheetData>
    <row r="1" spans="1:34" x14ac:dyDescent="0.25">
      <c r="A1" s="2" t="s">
        <v>38</v>
      </c>
      <c r="B1" s="2" t="s">
        <v>47</v>
      </c>
      <c r="H1" s="3">
        <f>AVERAGE(H10:H248)</f>
        <v>3.5644317390488107E-3</v>
      </c>
      <c r="I1" s="11">
        <f>AVERAGE(I10:I248)</f>
        <v>3.8630322381754185E-2</v>
      </c>
      <c r="J1" s="32">
        <f>AVERAGE(J10:J248)</f>
        <v>1.2193345843496971E-4</v>
      </c>
      <c r="K1" s="4">
        <f>AVERAGE(K10:K248)</f>
        <v>7.9546581973070157E-2</v>
      </c>
      <c r="L1" s="33">
        <f>AVERAGE(L10:L248)</f>
        <v>1.2180566267202071E-4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75</v>
      </c>
      <c r="S1" s="2" t="s">
        <v>63</v>
      </c>
      <c r="T1" s="2" t="s">
        <v>64</v>
      </c>
      <c r="U1" s="2" t="s">
        <v>65</v>
      </c>
      <c r="V1" s="2" t="s">
        <v>66</v>
      </c>
      <c r="W1" s="2" t="s">
        <v>67</v>
      </c>
      <c r="Y1" s="60" t="str">
        <f>A1</f>
        <v>VWITX</v>
      </c>
      <c r="AD1" s="49">
        <v>100000</v>
      </c>
      <c r="AE1" s="49"/>
      <c r="AF1" s="49">
        <v>100000</v>
      </c>
      <c r="AG1" s="46">
        <f>U9</f>
        <v>0.9490084985835695</v>
      </c>
    </row>
    <row r="2" spans="1:34" ht="15.75" thickBot="1" x14ac:dyDescent="0.3">
      <c r="A2" s="2" t="s">
        <v>39</v>
      </c>
      <c r="B2" s="2" t="s">
        <v>48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28369</v>
      </c>
      <c r="Z2" s="2">
        <v>2000</v>
      </c>
      <c r="AA2" s="42">
        <v>1.46E-2</v>
      </c>
      <c r="AB2" s="42">
        <v>8.14E-2</v>
      </c>
      <c r="AC2" s="42">
        <v>8.14E-2</v>
      </c>
      <c r="AD2" s="21">
        <f>AD1+AC2*AD1</f>
        <v>108140</v>
      </c>
      <c r="AE2" s="21"/>
      <c r="AF2" s="52">
        <f>AF1+AF1*AG2</f>
        <v>107724.92917847025</v>
      </c>
      <c r="AG2" s="42">
        <f>AC2*$AG$1</f>
        <v>7.7249291784702565E-2</v>
      </c>
      <c r="AH2" s="42"/>
    </row>
    <row r="3" spans="1:34" x14ac:dyDescent="0.25">
      <c r="H3" s="11">
        <f>MIN(H10:H248)</f>
        <v>-4.0671421070251811E-2</v>
      </c>
      <c r="I3" s="11">
        <f>MIN(I10:I248)</f>
        <v>-3.5051102510401298E-2</v>
      </c>
      <c r="J3" s="32" t="s">
        <v>7</v>
      </c>
      <c r="K3" s="4">
        <f>MIN(K10:K248)</f>
        <v>3.9725269549857308E-3</v>
      </c>
      <c r="L3" s="33" t="s">
        <v>7</v>
      </c>
      <c r="M3" s="16">
        <f>(F223-F247)/F247</f>
        <v>0.17362806839183792</v>
      </c>
      <c r="N3" s="24">
        <f>(F146-F159)/F159</f>
        <v>1.5354989126920531E-2</v>
      </c>
      <c r="O3" s="26">
        <f>O10</f>
        <v>230689.87529352773</v>
      </c>
      <c r="Z3" s="2">
        <v>2001</v>
      </c>
      <c r="AA3" s="42">
        <v>1.55E-2</v>
      </c>
      <c r="AB3" s="42">
        <v>5.0500000000000003E-2</v>
      </c>
      <c r="AC3" s="42">
        <v>5.0500000000000003E-2</v>
      </c>
      <c r="AD3" s="21">
        <f t="shared" ref="AD3:AD22" si="0">AD2+AC3*AD2</f>
        <v>113601.07</v>
      </c>
      <c r="AE3" s="21"/>
      <c r="AF3" s="52">
        <f>AF2+AF2*AG3</f>
        <v>112887.63878010416</v>
      </c>
      <c r="AG3" s="42">
        <f>AC3*$AG$1</f>
        <v>4.7924929178470264E-2</v>
      </c>
      <c r="AH3" s="42"/>
    </row>
    <row r="4" spans="1:34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4.1500000000000002E-2</v>
      </c>
      <c r="T4" s="42">
        <v>3.7999999999999999E-2</v>
      </c>
      <c r="U4" s="42">
        <v>3.5299999999999998E-2</v>
      </c>
      <c r="V4" s="42">
        <v>3.7600000000000001E-2</v>
      </c>
      <c r="W4" s="42">
        <v>5.3199999999999997E-2</v>
      </c>
      <c r="Z4" s="2">
        <v>2002</v>
      </c>
      <c r="AA4" s="42">
        <v>2.3800000000000002E-2</v>
      </c>
      <c r="AB4" s="42">
        <v>7.9100000000000004E-2</v>
      </c>
      <c r="AC4" s="42">
        <v>7.9100000000000004E-2</v>
      </c>
      <c r="AD4" s="21">
        <f t="shared" si="0"/>
        <v>122586.91463700001</v>
      </c>
      <c r="AE4" s="21"/>
      <c r="AF4" s="52">
        <f t="shared" ref="AF4:AF22" si="1">AF3+AF3*AG4</f>
        <v>121361.72687136361</v>
      </c>
      <c r="AG4" s="42">
        <f>AC4*$AG$1</f>
        <v>7.5066572237960358E-2</v>
      </c>
      <c r="AH4" s="42"/>
    </row>
    <row r="5" spans="1:34" x14ac:dyDescent="0.25">
      <c r="H5" s="19">
        <f>STDEV(H10:H248)</f>
        <v>1.103737482173147E-2</v>
      </c>
      <c r="I5" s="19">
        <f>STDEV(I10:I248)</f>
        <v>2.9392519784428851E-2</v>
      </c>
      <c r="J5" s="20"/>
      <c r="K5" s="20">
        <f>STDEV(K10:K248)</f>
        <v>3.6243462907897962E-2</v>
      </c>
      <c r="L5" s="20"/>
      <c r="M5" s="7"/>
      <c r="N5" s="7"/>
      <c r="O5" s="28">
        <f>(O3-O4)/O4</f>
        <v>1.3068987529352774</v>
      </c>
      <c r="R5" s="2" t="s">
        <v>61</v>
      </c>
      <c r="S5" s="42">
        <v>4.1500000000000002E-2</v>
      </c>
      <c r="T5" s="42">
        <v>3.7999999999999999E-2</v>
      </c>
      <c r="U5" s="42">
        <v>3.5299999999999998E-2</v>
      </c>
      <c r="V5" s="42">
        <v>3.7600000000000001E-2</v>
      </c>
      <c r="W5" s="2" t="s">
        <v>68</v>
      </c>
      <c r="Z5" s="2">
        <v>2003</v>
      </c>
      <c r="AA5" s="42">
        <v>1.8800000000000001E-2</v>
      </c>
      <c r="AB5" s="42">
        <v>4.4600000000000001E-2</v>
      </c>
      <c r="AC5" s="42">
        <v>4.4600000000000001E-2</v>
      </c>
      <c r="AD5" s="21">
        <f t="shared" si="0"/>
        <v>128054.29102981021</v>
      </c>
      <c r="AE5" s="21"/>
      <c r="AF5" s="52">
        <f t="shared" si="1"/>
        <v>126498.45650644873</v>
      </c>
      <c r="AG5" s="42">
        <f t="shared" ref="AG5:AG22" si="2">AC5*$AG$1</f>
        <v>4.2325779036827202E-2</v>
      </c>
      <c r="AH5" s="42"/>
    </row>
    <row r="6" spans="1:34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3.49E-2</v>
      </c>
      <c r="T6" s="42">
        <v>3.5400000000000001E-2</v>
      </c>
      <c r="U6" s="42">
        <v>3.3500000000000002E-2</v>
      </c>
      <c r="V6" s="42">
        <v>3.61E-2</v>
      </c>
      <c r="W6" s="2" t="s">
        <v>68</v>
      </c>
      <c r="Z6" s="2">
        <v>2004</v>
      </c>
      <c r="AA6" s="42">
        <v>3.2599999999999997E-2</v>
      </c>
      <c r="AB6" s="42">
        <v>3.2300000000000002E-2</v>
      </c>
      <c r="AC6" s="42">
        <v>3.2300000000000002E-2</v>
      </c>
      <c r="AD6" s="21">
        <f t="shared" si="0"/>
        <v>132190.44463007306</v>
      </c>
      <c r="AE6" s="21"/>
      <c r="AF6" s="52">
        <f t="shared" si="1"/>
        <v>130376.01046856778</v>
      </c>
      <c r="AG6" s="42">
        <f t="shared" si="2"/>
        <v>3.0652974504249298E-2</v>
      </c>
      <c r="AH6" s="42"/>
    </row>
    <row r="7" spans="1:34" x14ac:dyDescent="0.25">
      <c r="H7" s="7"/>
      <c r="I7" s="7"/>
      <c r="J7" s="7"/>
      <c r="K7" s="18"/>
      <c r="L7" s="18"/>
      <c r="M7" s="7"/>
      <c r="N7" s="7"/>
      <c r="O7" s="39">
        <f>MIN(O10:O248)</f>
        <v>100911.74034303779</v>
      </c>
      <c r="Z7" s="2">
        <v>2005</v>
      </c>
      <c r="AA7" s="42">
        <v>3.4200000000000001E-2</v>
      </c>
      <c r="AB7" s="42">
        <v>2.24E-2</v>
      </c>
      <c r="AC7" s="42">
        <v>2.24E-2</v>
      </c>
      <c r="AD7" s="21">
        <f t="shared" si="0"/>
        <v>135151.51058978669</v>
      </c>
      <c r="AE7" s="21"/>
      <c r="AF7" s="52">
        <f t="shared" si="1"/>
        <v>133147.51636816023</v>
      </c>
      <c r="AG7" s="42">
        <f t="shared" si="2"/>
        <v>2.1257790368271957E-2</v>
      </c>
      <c r="AH7" s="42"/>
    </row>
    <row r="8" spans="1:34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 t="shared" ref="S8:W8" si="3">(S6-S4)/S4</f>
        <v>-0.15903614457831328</v>
      </c>
      <c r="T8" s="45">
        <f t="shared" si="3"/>
        <v>-6.8421052631578896E-2</v>
      </c>
      <c r="U8" s="45">
        <f t="shared" si="3"/>
        <v>-5.0991501416430489E-2</v>
      </c>
      <c r="V8" s="45">
        <f t="shared" si="3"/>
        <v>-3.9893617021276633E-2</v>
      </c>
      <c r="W8" s="45" t="e">
        <f t="shared" si="3"/>
        <v>#VALUE!</v>
      </c>
      <c r="Z8" s="2">
        <v>2006</v>
      </c>
      <c r="AA8" s="42">
        <v>2.5399999999999999E-2</v>
      </c>
      <c r="AB8" s="42">
        <v>4.4299999999999999E-2</v>
      </c>
      <c r="AC8" s="42">
        <v>4.4299999999999999E-2</v>
      </c>
      <c r="AD8" s="21">
        <f t="shared" si="0"/>
        <v>141138.72250891424</v>
      </c>
      <c r="AE8" s="21"/>
      <c r="AF8" s="52">
        <f t="shared" si="1"/>
        <v>138745.18128788171</v>
      </c>
      <c r="AG8" s="42">
        <f t="shared" si="2"/>
        <v>4.2041076487252131E-2</v>
      </c>
      <c r="AH8" s="42"/>
    </row>
    <row r="9" spans="1:34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R9" s="2" t="s">
        <v>7</v>
      </c>
      <c r="S9" s="45">
        <f>100%+S8</f>
        <v>0.84096385542168672</v>
      </c>
      <c r="T9" s="45">
        <f t="shared" ref="T9:W9" si="4">100%+T8</f>
        <v>0.93157894736842106</v>
      </c>
      <c r="U9" s="46">
        <f t="shared" si="4"/>
        <v>0.9490084985835695</v>
      </c>
      <c r="V9" s="45">
        <f t="shared" si="4"/>
        <v>0.96010638297872342</v>
      </c>
      <c r="W9" s="45" t="e">
        <f t="shared" si="4"/>
        <v>#VALUE!</v>
      </c>
      <c r="Z9" s="2">
        <v>2007</v>
      </c>
      <c r="AA9" s="42">
        <v>4.0800000000000003E-2</v>
      </c>
      <c r="AB9" s="42">
        <v>3.4299999999999997E-2</v>
      </c>
      <c r="AC9" s="42">
        <v>3.4299999999999997E-2</v>
      </c>
      <c r="AD9" s="21">
        <f t="shared" si="0"/>
        <v>145979.78069097002</v>
      </c>
      <c r="AE9" s="21"/>
      <c r="AF9" s="52">
        <f t="shared" si="1"/>
        <v>143261.47450484603</v>
      </c>
      <c r="AG9" s="42">
        <f t="shared" si="2"/>
        <v>3.2550991501416431E-2</v>
      </c>
      <c r="AH9" s="42"/>
    </row>
    <row r="10" spans="1:34" x14ac:dyDescent="0.25">
      <c r="A10" s="1">
        <v>43983</v>
      </c>
      <c r="B10">
        <v>14.52</v>
      </c>
      <c r="C10">
        <v>14.6</v>
      </c>
      <c r="D10">
        <v>14.52</v>
      </c>
      <c r="E10">
        <v>14.6</v>
      </c>
      <c r="F10">
        <v>14.571</v>
      </c>
      <c r="G10">
        <v>0</v>
      </c>
      <c r="H10" s="9">
        <f>(F10-F11)/F11</f>
        <v>7.5928702449133316E-3</v>
      </c>
      <c r="I10" s="9">
        <f t="shared" ref="I10:I73" si="5">(F10-F21)/F21</f>
        <v>3.3903902212033564E-2</v>
      </c>
      <c r="J10" s="31">
        <f>VAR(H10:H21)</f>
        <v>2.4386000125037915E-4</v>
      </c>
      <c r="K10" s="9">
        <f t="shared" ref="K10:K73" si="6">(F10-F33)/F33</f>
        <v>0.10602407004712844</v>
      </c>
      <c r="L10" s="9">
        <f>VAR(H10:H33)</f>
        <v>1.3708981549272797E-4</v>
      </c>
      <c r="O10" s="21">
        <f t="shared" ref="O10:O73" si="7">O11+O11*H10</f>
        <v>230689.87529352773</v>
      </c>
      <c r="R10" s="2" t="s">
        <v>7</v>
      </c>
      <c r="T10" s="48" t="s">
        <v>71</v>
      </c>
      <c r="U10" s="47">
        <f>T32-U32</f>
        <v>7950.7641994361184</v>
      </c>
      <c r="Z10" s="2">
        <v>2008</v>
      </c>
      <c r="AA10" s="42">
        <v>8.9999999999999998E-4</v>
      </c>
      <c r="AB10" s="42">
        <v>-1.4E-3</v>
      </c>
      <c r="AC10" s="42">
        <v>-1.4E-3</v>
      </c>
      <c r="AD10" s="21">
        <f t="shared" si="0"/>
        <v>145775.40899800265</v>
      </c>
      <c r="AE10" s="21"/>
      <c r="AF10" s="52">
        <f t="shared" si="1"/>
        <v>143060.90844053924</v>
      </c>
      <c r="AG10" s="42">
        <f>AC10</f>
        <v>-1.4E-3</v>
      </c>
      <c r="AH10" s="42"/>
    </row>
    <row r="11" spans="1:34" x14ac:dyDescent="0.25">
      <c r="A11" s="1">
        <v>43952</v>
      </c>
      <c r="B11">
        <v>14.16</v>
      </c>
      <c r="C11">
        <v>14.52</v>
      </c>
      <c r="D11">
        <v>14.16</v>
      </c>
      <c r="E11">
        <v>14.52</v>
      </c>
      <c r="F11">
        <v>14.461198</v>
      </c>
      <c r="G11">
        <v>0</v>
      </c>
      <c r="H11" s="9">
        <f t="shared" ref="H11:H74" si="8">(F11-F12)/F12</f>
        <v>3.1176897504230878E-2</v>
      </c>
      <c r="I11" s="9">
        <f t="shared" si="5"/>
        <v>3.4054470563637439E-2</v>
      </c>
      <c r="J11" s="31">
        <f t="shared" ref="J11:J74" si="9">VAR(H11:H22)</f>
        <v>2.4225392657264578E-4</v>
      </c>
      <c r="K11" s="9">
        <f t="shared" si="6"/>
        <v>0.10022400561417727</v>
      </c>
      <c r="L11" s="9">
        <f t="shared" ref="L11:L74" si="10">VAR(H11:H34)</f>
        <v>1.3706994395607465E-4</v>
      </c>
      <c r="O11" s="21">
        <f t="shared" si="7"/>
        <v>228951.47644053341</v>
      </c>
      <c r="R11" s="2" t="s">
        <v>7</v>
      </c>
      <c r="T11" s="44">
        <f>I1</f>
        <v>3.8630322381754185E-2</v>
      </c>
      <c r="U11" s="44">
        <f>T11*U9</f>
        <v>3.6660504243307801E-2</v>
      </c>
      <c r="Z11" s="2">
        <v>2009</v>
      </c>
      <c r="AA11" s="42">
        <v>2.7199999999999998E-2</v>
      </c>
      <c r="AB11" s="42">
        <v>0.1022</v>
      </c>
      <c r="AC11" s="42">
        <v>0.1022</v>
      </c>
      <c r="AD11" s="21">
        <f t="shared" si="0"/>
        <v>160673.65579759851</v>
      </c>
      <c r="AE11" s="21"/>
      <c r="AF11" s="52">
        <f t="shared" si="1"/>
        <v>156936.19547249033</v>
      </c>
      <c r="AG11" s="42">
        <f t="shared" si="2"/>
        <v>9.6988668555240798E-2</v>
      </c>
      <c r="AH11" s="42"/>
    </row>
    <row r="12" spans="1:34" x14ac:dyDescent="0.25">
      <c r="A12" s="1">
        <v>43922</v>
      </c>
      <c r="B12">
        <v>14.07</v>
      </c>
      <c r="C12">
        <v>14.39</v>
      </c>
      <c r="D12">
        <v>13.99</v>
      </c>
      <c r="E12">
        <v>14.11</v>
      </c>
      <c r="F12">
        <v>14.023974000000001</v>
      </c>
      <c r="G12">
        <v>0</v>
      </c>
      <c r="H12" s="9">
        <f t="shared" si="8"/>
        <v>-1.1846101650249614E-2</v>
      </c>
      <c r="I12" s="9">
        <f t="shared" si="5"/>
        <v>6.5060574566455651E-3</v>
      </c>
      <c r="J12" s="31">
        <f t="shared" si="9"/>
        <v>1.7855518702618702E-4</v>
      </c>
      <c r="K12" s="9">
        <f t="shared" si="6"/>
        <v>6.7960863395870555E-2</v>
      </c>
      <c r="L12" s="9">
        <f t="shared" si="10"/>
        <v>1.060714762467777E-4</v>
      </c>
      <c r="O12" s="21">
        <f t="shared" si="7"/>
        <v>222029.29196209426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2.1299999999999999E-2</v>
      </c>
      <c r="AC12" s="42">
        <v>2.1299999999999999E-2</v>
      </c>
      <c r="AD12" s="21">
        <f t="shared" si="0"/>
        <v>164096.00466608736</v>
      </c>
      <c r="AE12" s="21"/>
      <c r="AF12" s="52">
        <f t="shared" si="1"/>
        <v>160108.48505547605</v>
      </c>
      <c r="AG12" s="42">
        <f t="shared" si="2"/>
        <v>2.0213881019830029E-2</v>
      </c>
      <c r="AH12" s="42"/>
    </row>
    <row r="13" spans="1:34" x14ac:dyDescent="0.25">
      <c r="A13" s="1">
        <v>43891</v>
      </c>
      <c r="B13">
        <v>14.81</v>
      </c>
      <c r="C13">
        <v>14.88</v>
      </c>
      <c r="D13">
        <v>13.31</v>
      </c>
      <c r="E13">
        <v>14.31</v>
      </c>
      <c r="F13">
        <v>14.192095</v>
      </c>
      <c r="G13">
        <v>0</v>
      </c>
      <c r="H13" s="9">
        <f t="shared" si="8"/>
        <v>-3.1275357863272013E-2</v>
      </c>
      <c r="I13" s="9">
        <f t="shared" si="5"/>
        <v>3.2385269753219981E-2</v>
      </c>
      <c r="J13" s="31">
        <f t="shared" si="9"/>
        <v>1.6023113707780789E-4</v>
      </c>
      <c r="K13" s="9">
        <f t="shared" si="6"/>
        <v>9.1912202291076786E-2</v>
      </c>
      <c r="L13" s="9">
        <f t="shared" si="10"/>
        <v>9.7971435552647566E-5</v>
      </c>
      <c r="O13" s="21">
        <f t="shared" si="7"/>
        <v>224691.00444059423</v>
      </c>
      <c r="S13" s="2">
        <v>1</v>
      </c>
      <c r="T13" s="47">
        <f>T12+$T$11*T12</f>
        <v>103863.03223817542</v>
      </c>
      <c r="U13" s="47">
        <f>U12+$U$11*U12</f>
        <v>103666.05042433078</v>
      </c>
      <c r="Z13" s="2">
        <v>2011</v>
      </c>
      <c r="AA13" s="42">
        <v>2.9600000000000001E-2</v>
      </c>
      <c r="AB13" s="42">
        <v>9.6199999999999994E-2</v>
      </c>
      <c r="AC13" s="42">
        <v>9.6199999999999994E-2</v>
      </c>
      <c r="AD13" s="21">
        <f t="shared" si="0"/>
        <v>179882.04031496498</v>
      </c>
      <c r="AE13" s="21"/>
      <c r="AF13" s="52">
        <f t="shared" si="1"/>
        <v>174725.52796732541</v>
      </c>
      <c r="AG13" s="42">
        <f t="shared" si="2"/>
        <v>9.1294617563739383E-2</v>
      </c>
      <c r="AH13" s="42"/>
    </row>
    <row r="14" spans="1:34" x14ac:dyDescent="0.25">
      <c r="A14" s="1">
        <v>43862</v>
      </c>
      <c r="B14">
        <v>14.67</v>
      </c>
      <c r="C14">
        <v>14.8</v>
      </c>
      <c r="D14">
        <v>14.63</v>
      </c>
      <c r="E14">
        <v>14.8</v>
      </c>
      <c r="F14">
        <v>14.650288</v>
      </c>
      <c r="G14">
        <v>0</v>
      </c>
      <c r="H14" s="9">
        <f t="shared" si="8"/>
        <v>1.092899719332982E-2</v>
      </c>
      <c r="I14" s="9">
        <f t="shared" si="5"/>
        <v>6.8955153725498208E-2</v>
      </c>
      <c r="J14" s="31">
        <f t="shared" si="9"/>
        <v>4.7608509989398831E-5</v>
      </c>
      <c r="K14" s="9">
        <f t="shared" si="6"/>
        <v>0.12334094813172906</v>
      </c>
      <c r="L14" s="9">
        <f t="shared" si="10"/>
        <v>4.3222900597536434E-5</v>
      </c>
      <c r="O14" s="21">
        <f t="shared" si="7"/>
        <v>231945.17272213753</v>
      </c>
      <c r="S14" s="2">
        <v>2</v>
      </c>
      <c r="T14" s="47">
        <f t="shared" ref="T14:T32" si="11">T13+$T$11*T13</f>
        <v>107875.29465708266</v>
      </c>
      <c r="U14" s="47">
        <f t="shared" ref="U14:U32" si="12">U13+$U$11*U13</f>
        <v>107466.50010579891</v>
      </c>
      <c r="Z14" s="2">
        <v>2012</v>
      </c>
      <c r="AA14" s="42">
        <v>1.7399999999999999E-2</v>
      </c>
      <c r="AB14" s="42">
        <v>5.7000000000000002E-2</v>
      </c>
      <c r="AC14" s="42">
        <v>5.7000000000000002E-2</v>
      </c>
      <c r="AD14" s="21">
        <f t="shared" si="0"/>
        <v>190135.31661291799</v>
      </c>
      <c r="AE14" s="21"/>
      <c r="AF14" s="52">
        <f t="shared" si="1"/>
        <v>184177.04059207352</v>
      </c>
      <c r="AG14" s="42">
        <f t="shared" si="2"/>
        <v>5.4093484419263461E-2</v>
      </c>
      <c r="AH14" s="42"/>
    </row>
    <row r="15" spans="1:34" x14ac:dyDescent="0.25">
      <c r="A15" s="1">
        <v>43831</v>
      </c>
      <c r="B15">
        <v>14.48</v>
      </c>
      <c r="C15">
        <v>14.67</v>
      </c>
      <c r="D15">
        <v>14.48</v>
      </c>
      <c r="E15">
        <v>14.67</v>
      </c>
      <c r="F15">
        <v>14.491906</v>
      </c>
      <c r="G15">
        <v>0</v>
      </c>
      <c r="H15" s="9">
        <f t="shared" si="8"/>
        <v>1.599836227741594E-2</v>
      </c>
      <c r="I15" s="9">
        <f t="shared" si="5"/>
        <v>7.0992354903686938E-2</v>
      </c>
      <c r="J15" s="31">
        <f t="shared" si="9"/>
        <v>4.5895779219536457E-5</v>
      </c>
      <c r="K15" s="9">
        <f t="shared" si="6"/>
        <v>0.11360530673408997</v>
      </c>
      <c r="L15" s="9">
        <f t="shared" si="10"/>
        <v>4.3874989426337635E-5</v>
      </c>
      <c r="O15" s="21">
        <f t="shared" si="7"/>
        <v>229437.64929692724</v>
      </c>
      <c r="S15" s="2">
        <v>3</v>
      </c>
      <c r="T15" s="47">
        <f t="shared" si="11"/>
        <v>112042.55206671249</v>
      </c>
      <c r="U15" s="47">
        <f t="shared" si="12"/>
        <v>111406.27618894099</v>
      </c>
      <c r="Z15" s="2">
        <v>2013</v>
      </c>
      <c r="AA15" s="42">
        <v>1.4999999999999999E-2</v>
      </c>
      <c r="AB15" s="42">
        <v>-1.5599999999999999E-2</v>
      </c>
      <c r="AC15" s="42">
        <v>-1.5599999999999999E-2</v>
      </c>
      <c r="AD15" s="21">
        <f t="shared" si="0"/>
        <v>187169.20567375646</v>
      </c>
      <c r="AE15" s="21"/>
      <c r="AF15" s="52">
        <f t="shared" si="1"/>
        <v>181303.87875883718</v>
      </c>
      <c r="AG15" s="42">
        <f>AC15</f>
        <v>-1.5599999999999999E-2</v>
      </c>
      <c r="AH15" s="42"/>
    </row>
    <row r="16" spans="1:34" x14ac:dyDescent="0.25">
      <c r="A16" s="1">
        <v>43800</v>
      </c>
      <c r="B16">
        <v>14.44</v>
      </c>
      <c r="C16">
        <v>14.49</v>
      </c>
      <c r="D16">
        <v>14.44</v>
      </c>
      <c r="E16">
        <v>14.47</v>
      </c>
      <c r="F16">
        <v>14.26371</v>
      </c>
      <c r="G16">
        <v>0</v>
      </c>
      <c r="H16" s="9">
        <f t="shared" si="8"/>
        <v>3.4659817482823913E-3</v>
      </c>
      <c r="I16" s="9">
        <f t="shared" si="5"/>
        <v>5.9646991604444678E-2</v>
      </c>
      <c r="J16" s="31">
        <f t="shared" si="9"/>
        <v>3.7064803442733225E-5</v>
      </c>
      <c r="K16" s="9">
        <f t="shared" si="6"/>
        <v>9.3153869746811349E-2</v>
      </c>
      <c r="L16" s="9">
        <f t="shared" si="10"/>
        <v>4.6241087423758587E-5</v>
      </c>
      <c r="O16" s="21">
        <f t="shared" si="7"/>
        <v>225824.82198360062</v>
      </c>
      <c r="S16" s="2">
        <v>4</v>
      </c>
      <c r="T16" s="47">
        <f t="shared" si="11"/>
        <v>116370.79197352407</v>
      </c>
      <c r="U16" s="47">
        <f t="shared" si="12"/>
        <v>115490.48644989678</v>
      </c>
      <c r="Z16" s="2">
        <v>2014</v>
      </c>
      <c r="AA16" s="42">
        <v>7.6E-3</v>
      </c>
      <c r="AB16" s="42">
        <v>7.2499999999999995E-2</v>
      </c>
      <c r="AC16" s="42">
        <v>7.2499999999999995E-2</v>
      </c>
      <c r="AD16" s="21">
        <f t="shared" si="0"/>
        <v>200738.97308510379</v>
      </c>
      <c r="AE16" s="21"/>
      <c r="AF16" s="52">
        <f t="shared" si="1"/>
        <v>193778.15058703904</v>
      </c>
      <c r="AG16" s="42">
        <f t="shared" si="2"/>
        <v>6.8803116147308788E-2</v>
      </c>
      <c r="AH16" s="42"/>
    </row>
    <row r="17" spans="1:34" x14ac:dyDescent="0.25">
      <c r="A17" s="1">
        <v>43770</v>
      </c>
      <c r="B17">
        <v>14.46</v>
      </c>
      <c r="C17">
        <v>14.46</v>
      </c>
      <c r="D17">
        <v>14.38</v>
      </c>
      <c r="E17">
        <v>14.45</v>
      </c>
      <c r="F17">
        <v>14.214442999999999</v>
      </c>
      <c r="G17">
        <v>0</v>
      </c>
      <c r="H17" s="9">
        <f t="shared" si="8"/>
        <v>1.461352468957778E-3</v>
      </c>
      <c r="I17" s="9">
        <f t="shared" si="5"/>
        <v>6.4662486145363213E-2</v>
      </c>
      <c r="J17" s="31">
        <f t="shared" si="9"/>
        <v>3.9693962610662195E-5</v>
      </c>
      <c r="K17" s="9">
        <f t="shared" si="6"/>
        <v>7.8097026163478273E-2</v>
      </c>
      <c r="L17" s="9">
        <f t="shared" si="10"/>
        <v>4.7429818254320891E-5</v>
      </c>
      <c r="O17" s="21">
        <f t="shared" si="7"/>
        <v>225044.82074236212</v>
      </c>
      <c r="S17" s="2">
        <v>5</v>
      </c>
      <c r="T17" s="47">
        <f t="shared" si="11"/>
        <v>120866.23318328137</v>
      </c>
      <c r="U17" s="47">
        <f t="shared" si="12"/>
        <v>119724.4259184549</v>
      </c>
      <c r="V17" s="42"/>
      <c r="Z17" s="2">
        <v>2015</v>
      </c>
      <c r="AA17" s="42">
        <v>7.3000000000000001E-3</v>
      </c>
      <c r="AB17" s="42">
        <v>2.86E-2</v>
      </c>
      <c r="AC17" s="42">
        <v>2.86E-2</v>
      </c>
      <c r="AD17" s="21">
        <f t="shared" si="0"/>
        <v>206480.10771533777</v>
      </c>
      <c r="AE17" s="21"/>
      <c r="AF17" s="52">
        <f t="shared" si="1"/>
        <v>199037.60798300058</v>
      </c>
      <c r="AG17" s="42">
        <f t="shared" si="2"/>
        <v>2.7141643059490086E-2</v>
      </c>
      <c r="AH17" s="42"/>
    </row>
    <row r="18" spans="1:34" x14ac:dyDescent="0.25">
      <c r="A18" s="1">
        <v>43739</v>
      </c>
      <c r="B18">
        <v>14.48</v>
      </c>
      <c r="C18">
        <v>14.57</v>
      </c>
      <c r="D18">
        <v>14.42</v>
      </c>
      <c r="E18">
        <v>14.46</v>
      </c>
      <c r="F18">
        <v>14.193701000000001</v>
      </c>
      <c r="G18">
        <v>0</v>
      </c>
      <c r="H18" s="9">
        <f t="shared" si="8"/>
        <v>1.3850645146430023E-3</v>
      </c>
      <c r="I18" s="9">
        <f t="shared" si="5"/>
        <v>7.5639740246552192E-2</v>
      </c>
      <c r="J18" s="31">
        <f t="shared" si="9"/>
        <v>3.864545395483424E-5</v>
      </c>
      <c r="K18" s="9">
        <f t="shared" si="6"/>
        <v>8.5826966760249881E-2</v>
      </c>
      <c r="L18" s="9">
        <f t="shared" si="10"/>
        <v>5.1867928886950671E-5</v>
      </c>
      <c r="O18" s="21">
        <f t="shared" si="7"/>
        <v>224716.43083135135</v>
      </c>
      <c r="S18" s="2">
        <v>6</v>
      </c>
      <c r="T18" s="47">
        <f t="shared" si="11"/>
        <v>125535.3347362198</v>
      </c>
      <c r="U18" s="47">
        <f t="shared" si="12"/>
        <v>124113.583742866</v>
      </c>
      <c r="Z18" s="2">
        <v>2016</v>
      </c>
      <c r="AA18" s="42">
        <v>2.07E-2</v>
      </c>
      <c r="AB18" s="42">
        <v>8.0000000000000004E-4</v>
      </c>
      <c r="AC18" s="42">
        <v>8.0000000000000004E-4</v>
      </c>
      <c r="AD18" s="21">
        <f t="shared" si="0"/>
        <v>206645.29180151003</v>
      </c>
      <c r="AE18" s="21"/>
      <c r="AF18" s="52">
        <f t="shared" si="1"/>
        <v>199188.71868821146</v>
      </c>
      <c r="AG18" s="42">
        <f t="shared" si="2"/>
        <v>7.592067988668556E-4</v>
      </c>
      <c r="AH18" s="42"/>
    </row>
    <row r="19" spans="1:34" x14ac:dyDescent="0.25">
      <c r="A19" s="1">
        <v>43709</v>
      </c>
      <c r="B19">
        <v>14.61</v>
      </c>
      <c r="C19">
        <v>14.61</v>
      </c>
      <c r="D19">
        <v>14.39</v>
      </c>
      <c r="E19">
        <v>14.47</v>
      </c>
      <c r="F19">
        <v>14.174068999999999</v>
      </c>
      <c r="G19">
        <v>0</v>
      </c>
      <c r="H19" s="9">
        <f t="shared" si="8"/>
        <v>-7.4779804943133641E-3</v>
      </c>
      <c r="I19" s="9">
        <f t="shared" si="5"/>
        <v>8.5411947590495182E-2</v>
      </c>
      <c r="J19" s="31">
        <f t="shared" si="9"/>
        <v>4.8288958533508509E-5</v>
      </c>
      <c r="K19" s="9">
        <f t="shared" si="6"/>
        <v>7.6808741571946143E-2</v>
      </c>
      <c r="L19" s="9">
        <f t="shared" si="10"/>
        <v>5.1978050361802954E-5</v>
      </c>
      <c r="O19" s="21">
        <f t="shared" si="7"/>
        <v>224405.6145777131</v>
      </c>
      <c r="S19" s="2">
        <v>7</v>
      </c>
      <c r="T19" s="47">
        <f t="shared" si="11"/>
        <v>130384.8051873814</v>
      </c>
      <c r="U19" s="47">
        <f t="shared" si="12"/>
        <v>128663.65030632348</v>
      </c>
      <c r="Z19" s="2">
        <v>2017</v>
      </c>
      <c r="AA19" s="42">
        <v>2.1100000000000001E-2</v>
      </c>
      <c r="AB19" s="42">
        <v>4.53E-2</v>
      </c>
      <c r="AC19" s="42">
        <v>4.53E-2</v>
      </c>
      <c r="AD19" s="21">
        <f t="shared" si="0"/>
        <v>216006.32352011843</v>
      </c>
      <c r="AE19" s="21"/>
      <c r="AF19" s="52">
        <f t="shared" si="1"/>
        <v>207751.85863283739</v>
      </c>
      <c r="AG19" s="42">
        <f t="shared" si="2"/>
        <v>4.2990084985835696E-2</v>
      </c>
      <c r="AH19" s="42"/>
    </row>
    <row r="20" spans="1:34" x14ac:dyDescent="0.25">
      <c r="A20" s="1">
        <v>43678</v>
      </c>
      <c r="B20">
        <v>14.48</v>
      </c>
      <c r="C20">
        <v>14.63</v>
      </c>
      <c r="D20">
        <v>14.48</v>
      </c>
      <c r="E20">
        <v>14.61</v>
      </c>
      <c r="F20">
        <v>14.280861</v>
      </c>
      <c r="G20">
        <v>0</v>
      </c>
      <c r="H20" s="9">
        <f t="shared" si="8"/>
        <v>1.3316719157754712E-2</v>
      </c>
      <c r="I20" s="9">
        <f t="shared" si="5"/>
        <v>8.8257713761736037E-2</v>
      </c>
      <c r="J20" s="31">
        <f t="shared" si="9"/>
        <v>4.3734951020971722E-5</v>
      </c>
      <c r="K20" s="9">
        <f t="shared" si="6"/>
        <v>8.576320293606729E-2</v>
      </c>
      <c r="L20" s="9">
        <f t="shared" si="10"/>
        <v>4.9314366470109293E-5</v>
      </c>
      <c r="O20" s="21">
        <f t="shared" si="7"/>
        <v>226096.35873819259</v>
      </c>
      <c r="S20" s="2">
        <v>8</v>
      </c>
      <c r="T20" s="47">
        <f t="shared" si="11"/>
        <v>135421.61224545215</v>
      </c>
      <c r="U20" s="47">
        <f t="shared" si="12"/>
        <v>133380.52460433793</v>
      </c>
      <c r="Z20" s="2">
        <v>2018</v>
      </c>
      <c r="AA20" s="42">
        <v>1.9099999999999999E-2</v>
      </c>
      <c r="AB20" s="42">
        <v>1.2500000000000001E-2</v>
      </c>
      <c r="AC20" s="42">
        <v>1.2500000000000001E-2</v>
      </c>
      <c r="AD20" s="21">
        <f t="shared" si="0"/>
        <v>218706.4025641199</v>
      </c>
      <c r="AE20" s="21"/>
      <c r="AF20" s="52">
        <f t="shared" si="1"/>
        <v>210216.33712582607</v>
      </c>
      <c r="AG20" s="42">
        <f t="shared" si="2"/>
        <v>1.1862606232294619E-2</v>
      </c>
      <c r="AH20" s="42"/>
    </row>
    <row r="21" spans="1:34" x14ac:dyDescent="0.25">
      <c r="A21" s="1">
        <v>43647</v>
      </c>
      <c r="B21">
        <v>14.38</v>
      </c>
      <c r="C21">
        <v>14.45</v>
      </c>
      <c r="D21">
        <v>14.38</v>
      </c>
      <c r="E21">
        <v>14.45</v>
      </c>
      <c r="F21">
        <v>14.093185999999999</v>
      </c>
      <c r="G21">
        <v>0</v>
      </c>
      <c r="H21" s="9">
        <f t="shared" si="8"/>
        <v>7.7396068973585074E-3</v>
      </c>
      <c r="I21" s="9">
        <f t="shared" si="5"/>
        <v>6.7984059489253734E-2</v>
      </c>
      <c r="J21" s="31">
        <f t="shared" si="9"/>
        <v>4.087727924221012E-5</v>
      </c>
      <c r="K21" s="9">
        <f t="shared" si="6"/>
        <v>6.713244405541316E-2</v>
      </c>
      <c r="L21" s="9">
        <f t="shared" si="10"/>
        <v>4.5845229345246556E-5</v>
      </c>
      <c r="O21" s="21">
        <f t="shared" si="7"/>
        <v>223125.0649117076</v>
      </c>
      <c r="S21" s="2">
        <v>9</v>
      </c>
      <c r="T21" s="47">
        <f t="shared" si="11"/>
        <v>140652.99278395087</v>
      </c>
      <c r="U21" s="47">
        <f t="shared" si="12"/>
        <v>138270.32189256989</v>
      </c>
      <c r="Z21" s="2">
        <v>2019</v>
      </c>
      <c r="AA21" s="42">
        <v>2.29E-2</v>
      </c>
      <c r="AB21" s="42">
        <v>6.7799999999999999E-2</v>
      </c>
      <c r="AC21" s="42">
        <v>6.7799999999999999E-2</v>
      </c>
      <c r="AD21" s="21">
        <f t="shared" si="0"/>
        <v>233534.69665796723</v>
      </c>
      <c r="AE21" s="21"/>
      <c r="AF21" s="52">
        <f t="shared" si="1"/>
        <v>223742.23985993059</v>
      </c>
      <c r="AG21" s="42">
        <f t="shared" si="2"/>
        <v>6.4342776203966015E-2</v>
      </c>
      <c r="AH21" s="42"/>
    </row>
    <row r="22" spans="1:34" x14ac:dyDescent="0.25">
      <c r="A22" s="1">
        <v>43617</v>
      </c>
      <c r="B22">
        <v>14.36</v>
      </c>
      <c r="C22">
        <v>14.38</v>
      </c>
      <c r="D22">
        <v>14.35</v>
      </c>
      <c r="E22">
        <v>14.37</v>
      </c>
      <c r="F22">
        <v>13.984947999999999</v>
      </c>
      <c r="G22">
        <v>0</v>
      </c>
      <c r="H22" s="9">
        <f t="shared" si="8"/>
        <v>3.7051462885055913E-3</v>
      </c>
      <c r="I22" s="9">
        <f t="shared" si="5"/>
        <v>6.1539297670540685E-2</v>
      </c>
      <c r="J22" s="31">
        <f t="shared" si="9"/>
        <v>4.1275262350142221E-5</v>
      </c>
      <c r="K22" s="9">
        <f t="shared" si="6"/>
        <v>6.7383071508673148E-2</v>
      </c>
      <c r="L22" s="9">
        <f t="shared" si="10"/>
        <v>4.5412255769191293E-5</v>
      </c>
      <c r="O22" s="21">
        <f t="shared" si="7"/>
        <v>221411.42750027249</v>
      </c>
      <c r="S22" s="2">
        <v>10</v>
      </c>
      <c r="T22" s="47">
        <f t="shared" si="11"/>
        <v>146086.46323915344</v>
      </c>
      <c r="U22" s="47">
        <f t="shared" si="12"/>
        <v>143339.38161503599</v>
      </c>
      <c r="Z22" s="2">
        <v>2020</v>
      </c>
      <c r="AA22" s="42">
        <v>3.2000000000000002E-3</v>
      </c>
      <c r="AB22" s="42">
        <v>2.1299999999999999E-2</v>
      </c>
      <c r="AC22" s="42">
        <v>2.1299999999999999E-2</v>
      </c>
      <c r="AD22" s="61">
        <f t="shared" si="0"/>
        <v>238508.98569678192</v>
      </c>
      <c r="AE22" s="61"/>
      <c r="AF22" s="54">
        <f t="shared" si="1"/>
        <v>228264.9388755695</v>
      </c>
      <c r="AG22" s="42">
        <f t="shared" si="2"/>
        <v>2.0213881019830029E-2</v>
      </c>
      <c r="AH22" s="42"/>
    </row>
    <row r="23" spans="1:34" x14ac:dyDescent="0.25">
      <c r="A23" s="1">
        <v>43586</v>
      </c>
      <c r="B23">
        <v>14.2</v>
      </c>
      <c r="C23">
        <v>14.35</v>
      </c>
      <c r="D23">
        <v>14.2</v>
      </c>
      <c r="E23">
        <v>14.35</v>
      </c>
      <c r="F23">
        <v>13.933323</v>
      </c>
      <c r="G23">
        <v>0</v>
      </c>
      <c r="H23" s="9">
        <f t="shared" si="8"/>
        <v>1.3561241234204243E-2</v>
      </c>
      <c r="I23" s="9">
        <f t="shared" si="5"/>
        <v>6.0062689313578679E-2</v>
      </c>
      <c r="J23" s="31">
        <f t="shared" si="9"/>
        <v>4.2665619128008388E-5</v>
      </c>
      <c r="K23" s="9">
        <f t="shared" si="6"/>
        <v>7.0379364750373749E-2</v>
      </c>
      <c r="L23" s="9">
        <f t="shared" si="10"/>
        <v>4.7041016331953272E-5</v>
      </c>
      <c r="O23" s="21">
        <f t="shared" si="7"/>
        <v>220594.09411121008</v>
      </c>
      <c r="S23" s="2">
        <v>11</v>
      </c>
      <c r="T23" s="47">
        <f t="shared" si="11"/>
        <v>151729.83040969222</v>
      </c>
      <c r="U23" s="47">
        <f t="shared" si="12"/>
        <v>148594.27562296714</v>
      </c>
    </row>
    <row r="24" spans="1:34" x14ac:dyDescent="0.25">
      <c r="A24" s="1">
        <v>43556</v>
      </c>
      <c r="B24">
        <v>14.17</v>
      </c>
      <c r="C24">
        <v>14.19</v>
      </c>
      <c r="D24">
        <v>14.13</v>
      </c>
      <c r="E24">
        <v>14.19</v>
      </c>
      <c r="F24">
        <v>13.746898</v>
      </c>
      <c r="G24">
        <v>0</v>
      </c>
      <c r="H24" s="9">
        <f t="shared" si="8"/>
        <v>3.0394941613942233E-3</v>
      </c>
      <c r="I24" s="9">
        <f t="shared" si="5"/>
        <v>4.6860829683152937E-2</v>
      </c>
      <c r="J24" s="31">
        <f t="shared" si="9"/>
        <v>3.8473738005387775E-5</v>
      </c>
      <c r="K24" s="9">
        <f t="shared" si="6"/>
        <v>5.2562837633072006E-2</v>
      </c>
      <c r="L24" s="9">
        <f t="shared" si="10"/>
        <v>4.7160198059571642E-5</v>
      </c>
      <c r="O24" s="21">
        <f t="shared" si="7"/>
        <v>217642.59043942395</v>
      </c>
      <c r="S24" s="2">
        <v>12</v>
      </c>
      <c r="T24" s="47">
        <f t="shared" si="11"/>
        <v>157591.20267334752</v>
      </c>
      <c r="U24" s="47">
        <f t="shared" si="12"/>
        <v>154041.81669497417</v>
      </c>
      <c r="AG24" s="2">
        <f>COUNTIF(AG2:AG22,"&lt;0")</f>
        <v>2</v>
      </c>
    </row>
    <row r="25" spans="1:34" x14ac:dyDescent="0.25">
      <c r="A25" s="1">
        <v>43525</v>
      </c>
      <c r="B25">
        <v>14.02</v>
      </c>
      <c r="C25">
        <v>14.18</v>
      </c>
      <c r="D25">
        <v>14.02</v>
      </c>
      <c r="E25">
        <v>14.18</v>
      </c>
      <c r="F25">
        <v>13.705240999999999</v>
      </c>
      <c r="G25">
        <v>0</v>
      </c>
      <c r="H25" s="9">
        <f t="shared" si="8"/>
        <v>1.285561285814027E-2</v>
      </c>
      <c r="I25" s="9">
        <f t="shared" si="5"/>
        <v>5.445460189210672E-2</v>
      </c>
      <c r="J25" s="31">
        <f t="shared" si="9"/>
        <v>4.3863011859144461E-5</v>
      </c>
      <c r="K25" s="9">
        <f t="shared" si="6"/>
        <v>6.3736032937438444E-2</v>
      </c>
      <c r="L25" s="9">
        <f t="shared" si="10"/>
        <v>4.8063044632192694E-5</v>
      </c>
      <c r="O25" s="21">
        <f t="shared" si="7"/>
        <v>216983.07165999201</v>
      </c>
      <c r="S25" s="2">
        <v>13</v>
      </c>
      <c r="T25" s="47">
        <f t="shared" si="11"/>
        <v>163679.0016371473</v>
      </c>
      <c r="U25" s="47">
        <f t="shared" si="12"/>
        <v>159689.06736956711</v>
      </c>
    </row>
    <row r="26" spans="1:34" x14ac:dyDescent="0.25">
      <c r="A26" s="1">
        <v>43497</v>
      </c>
      <c r="B26">
        <v>13.99</v>
      </c>
      <c r="C26">
        <v>14.04</v>
      </c>
      <c r="D26">
        <v>13.98</v>
      </c>
      <c r="E26">
        <v>14.03</v>
      </c>
      <c r="F26">
        <v>13.531288</v>
      </c>
      <c r="G26">
        <v>0</v>
      </c>
      <c r="H26" s="9">
        <f t="shared" si="8"/>
        <v>5.2355678665174281E-3</v>
      </c>
      <c r="I26" s="9">
        <f t="shared" si="5"/>
        <v>3.7539322869522308E-2</v>
      </c>
      <c r="J26" s="31">
        <f t="shared" si="9"/>
        <v>3.649240376816587E-5</v>
      </c>
      <c r="K26" s="9">
        <f t="shared" si="6"/>
        <v>5.7985206192869933E-2</v>
      </c>
      <c r="L26" s="9">
        <f t="shared" si="10"/>
        <v>4.3579962201587935E-5</v>
      </c>
      <c r="O26" s="21">
        <f t="shared" si="7"/>
        <v>214229.02623572911</v>
      </c>
      <c r="S26" s="2">
        <v>14</v>
      </c>
      <c r="T26" s="47">
        <f t="shared" si="11"/>
        <v>170001.97423751396</v>
      </c>
      <c r="U26" s="47">
        <f t="shared" si="12"/>
        <v>165543.34910147899</v>
      </c>
    </row>
    <row r="27" spans="1:34" x14ac:dyDescent="0.25">
      <c r="A27" s="1">
        <v>43466</v>
      </c>
      <c r="B27">
        <v>13.92</v>
      </c>
      <c r="C27">
        <v>13.99</v>
      </c>
      <c r="D27">
        <v>13.92</v>
      </c>
      <c r="E27">
        <v>13.99</v>
      </c>
      <c r="F27">
        <v>13.460813</v>
      </c>
      <c r="G27">
        <v>0</v>
      </c>
      <c r="H27" s="9">
        <f t="shared" si="8"/>
        <v>8.2155617436311511E-3</v>
      </c>
      <c r="I27" s="9">
        <f t="shared" si="5"/>
        <v>3.4372758818282813E-2</v>
      </c>
      <c r="J27" s="31">
        <f t="shared" si="9"/>
        <v>3.8871081870107347E-5</v>
      </c>
      <c r="K27" s="9">
        <f t="shared" si="6"/>
        <v>5.5492747336570877E-2</v>
      </c>
      <c r="L27" s="9">
        <f t="shared" si="10"/>
        <v>4.3778920849195107E-5</v>
      </c>
      <c r="O27" s="21">
        <f t="shared" si="7"/>
        <v>213113.25731380808</v>
      </c>
      <c r="S27" s="2">
        <v>15</v>
      </c>
      <c r="T27" s="47">
        <f t="shared" si="11"/>
        <v>176569.2053078438</v>
      </c>
      <c r="U27" s="47">
        <f t="shared" si="12"/>
        <v>171612.25175366516</v>
      </c>
    </row>
    <row r="28" spans="1:34" x14ac:dyDescent="0.25">
      <c r="A28" s="1">
        <v>43435</v>
      </c>
      <c r="B28">
        <v>13.78</v>
      </c>
      <c r="C28">
        <v>13.91</v>
      </c>
      <c r="D28">
        <v>13.78</v>
      </c>
      <c r="E28">
        <v>13.91</v>
      </c>
      <c r="F28">
        <v>13.351126000000001</v>
      </c>
      <c r="G28">
        <v>0</v>
      </c>
      <c r="H28" s="9">
        <f t="shared" si="8"/>
        <v>1.1786968221959114E-2</v>
      </c>
      <c r="I28" s="9">
        <f t="shared" si="5"/>
        <v>2.3214510977667632E-2</v>
      </c>
      <c r="J28" s="31">
        <f t="shared" si="9"/>
        <v>4.8702174822302226E-5</v>
      </c>
      <c r="K28" s="9">
        <f t="shared" si="6"/>
        <v>5.3146271415422004E-2</v>
      </c>
      <c r="L28" s="9">
        <f t="shared" si="10"/>
        <v>4.2682165013877897E-5</v>
      </c>
      <c r="O28" s="21">
        <f t="shared" si="7"/>
        <v>211376.67915504609</v>
      </c>
      <c r="S28" s="2">
        <v>16</v>
      </c>
      <c r="T28" s="47">
        <f t="shared" si="11"/>
        <v>183390.13063157594</v>
      </c>
      <c r="U28" s="47">
        <f t="shared" si="12"/>
        <v>177903.64343728402</v>
      </c>
    </row>
    <row r="29" spans="1:34" x14ac:dyDescent="0.25">
      <c r="A29" s="1">
        <v>43405</v>
      </c>
      <c r="B29">
        <v>13.66</v>
      </c>
      <c r="C29">
        <v>13.78</v>
      </c>
      <c r="D29">
        <v>13.64</v>
      </c>
      <c r="E29">
        <v>13.78</v>
      </c>
      <c r="F29">
        <v>13.195589999999999</v>
      </c>
      <c r="G29">
        <v>0</v>
      </c>
      <c r="H29" s="9">
        <f t="shared" si="8"/>
        <v>1.0482666727928453E-2</v>
      </c>
      <c r="I29" s="9">
        <f t="shared" si="5"/>
        <v>8.2193424480524234E-4</v>
      </c>
      <c r="J29" s="31">
        <f t="shared" si="9"/>
        <v>4.3396792251549814E-5</v>
      </c>
      <c r="K29" s="9">
        <f t="shared" si="6"/>
        <v>4.6362532269662228E-2</v>
      </c>
      <c r="L29" s="9">
        <f t="shared" si="10"/>
        <v>4.1042546733462368E-5</v>
      </c>
      <c r="O29" s="21">
        <f t="shared" si="7"/>
        <v>208914.21395405408</v>
      </c>
      <c r="S29" s="2">
        <v>17</v>
      </c>
      <c r="T29" s="47">
        <f t="shared" si="11"/>
        <v>190474.55049950574</v>
      </c>
      <c r="U29" s="47">
        <f t="shared" si="12"/>
        <v>184425.68071241648</v>
      </c>
    </row>
    <row r="30" spans="1:34" x14ac:dyDescent="0.25">
      <c r="A30" s="1">
        <v>43374</v>
      </c>
      <c r="B30">
        <v>13.77</v>
      </c>
      <c r="C30">
        <v>13.77</v>
      </c>
      <c r="D30">
        <v>13.66</v>
      </c>
      <c r="E30">
        <v>13.67</v>
      </c>
      <c r="F30">
        <v>13.0587</v>
      </c>
      <c r="G30">
        <v>0</v>
      </c>
      <c r="H30" s="9">
        <f t="shared" si="8"/>
        <v>-4.8757559715494414E-3</v>
      </c>
      <c r="I30" s="9">
        <f t="shared" si="5"/>
        <v>-1.0013166522195847E-3</v>
      </c>
      <c r="J30" s="31">
        <f t="shared" si="9"/>
        <v>3.8028944360304097E-5</v>
      </c>
      <c r="K30" s="9">
        <f t="shared" si="6"/>
        <v>4.5360263725981967E-2</v>
      </c>
      <c r="L30" s="9">
        <f t="shared" si="10"/>
        <v>9.2190805487979169E-5</v>
      </c>
      <c r="O30" s="21">
        <f t="shared" si="7"/>
        <v>206746.95453267387</v>
      </c>
      <c r="S30" s="2">
        <v>18</v>
      </c>
      <c r="T30" s="47">
        <f t="shared" si="11"/>
        <v>197832.64379082137</v>
      </c>
      <c r="U30" s="47">
        <f t="shared" si="12"/>
        <v>191186.81916274896</v>
      </c>
    </row>
    <row r="31" spans="1:34" x14ac:dyDescent="0.25">
      <c r="A31" s="1">
        <v>43344</v>
      </c>
      <c r="B31">
        <v>13.87</v>
      </c>
      <c r="C31">
        <v>13.87</v>
      </c>
      <c r="D31">
        <v>13.75</v>
      </c>
      <c r="E31">
        <v>13.77</v>
      </c>
      <c r="F31">
        <v>13.122683</v>
      </c>
      <c r="G31">
        <v>0</v>
      </c>
      <c r="H31" s="9">
        <f t="shared" si="8"/>
        <v>-5.5608248035171302E-3</v>
      </c>
      <c r="I31" s="9">
        <f t="shared" si="5"/>
        <v>-3.0654029356304209E-3</v>
      </c>
      <c r="J31" s="31">
        <f t="shared" si="9"/>
        <v>3.6343765939178504E-5</v>
      </c>
      <c r="K31" s="9">
        <f t="shared" si="6"/>
        <v>1.4649094042529105E-2</v>
      </c>
      <c r="L31" s="9">
        <f t="shared" si="10"/>
        <v>9.4225929652112792E-5</v>
      </c>
      <c r="O31" s="21">
        <f t="shared" si="7"/>
        <v>207759.94130715096</v>
      </c>
      <c r="S31" s="2">
        <v>19</v>
      </c>
      <c r="T31" s="47">
        <f t="shared" si="11"/>
        <v>205474.98259809555</v>
      </c>
      <c r="U31" s="47">
        <f t="shared" si="12"/>
        <v>198195.82435792944</v>
      </c>
    </row>
    <row r="32" spans="1:34" x14ac:dyDescent="0.25">
      <c r="A32" s="1">
        <v>43313</v>
      </c>
      <c r="B32">
        <v>13.88</v>
      </c>
      <c r="C32">
        <v>13.89</v>
      </c>
      <c r="D32">
        <v>13.87</v>
      </c>
      <c r="E32">
        <v>13.88</v>
      </c>
      <c r="F32">
        <v>13.196064</v>
      </c>
      <c r="G32">
        <v>0</v>
      </c>
      <c r="H32" s="9">
        <f t="shared" si="8"/>
        <v>1.6583909053867277E-3</v>
      </c>
      <c r="I32" s="9">
        <f t="shared" si="5"/>
        <v>3.2868966926666221E-3</v>
      </c>
      <c r="J32" s="31">
        <f t="shared" si="9"/>
        <v>3.50696577579471E-5</v>
      </c>
      <c r="K32" s="9">
        <f t="shared" si="6"/>
        <v>1.1906716394733979E-2</v>
      </c>
      <c r="L32" s="9">
        <f t="shared" si="10"/>
        <v>9.3529198147492234E-5</v>
      </c>
      <c r="O32" s="21">
        <f t="shared" si="7"/>
        <v>208921.71838071587</v>
      </c>
      <c r="S32" s="2">
        <v>20</v>
      </c>
      <c r="T32" s="47">
        <f t="shared" si="11"/>
        <v>213412.54741724531</v>
      </c>
      <c r="U32" s="47">
        <f t="shared" si="12"/>
        <v>205461.78321780919</v>
      </c>
      <c r="V32" s="2" t="s">
        <v>7</v>
      </c>
    </row>
    <row r="33" spans="1:15" x14ac:dyDescent="0.25">
      <c r="A33" s="1">
        <v>43282</v>
      </c>
      <c r="B33">
        <v>13.89</v>
      </c>
      <c r="C33">
        <v>13.93</v>
      </c>
      <c r="D33">
        <v>13.89</v>
      </c>
      <c r="E33">
        <v>13.89</v>
      </c>
      <c r="F33">
        <v>13.174215999999999</v>
      </c>
      <c r="G33">
        <v>0</v>
      </c>
      <c r="H33" s="9">
        <f t="shared" si="8"/>
        <v>2.3089856280498955E-3</v>
      </c>
      <c r="I33" s="9">
        <f t="shared" si="5"/>
        <v>-2.4517296093353813E-3</v>
      </c>
      <c r="J33" s="31">
        <f t="shared" si="9"/>
        <v>4.0358883519278886E-5</v>
      </c>
      <c r="K33" s="9">
        <f t="shared" si="6"/>
        <v>6.1954779533461082E-3</v>
      </c>
      <c r="L33" s="9">
        <f t="shared" si="10"/>
        <v>9.3521043861633795E-5</v>
      </c>
      <c r="O33" s="21">
        <f t="shared" si="7"/>
        <v>208575.81814082753</v>
      </c>
    </row>
    <row r="34" spans="1:15" x14ac:dyDescent="0.25">
      <c r="A34" s="1">
        <v>43252</v>
      </c>
      <c r="B34">
        <v>13.89</v>
      </c>
      <c r="C34">
        <v>13.89</v>
      </c>
      <c r="D34">
        <v>13.87</v>
      </c>
      <c r="E34">
        <v>13.89</v>
      </c>
      <c r="F34">
        <v>13.143867</v>
      </c>
      <c r="G34">
        <v>0</v>
      </c>
      <c r="H34" s="9">
        <f t="shared" si="8"/>
        <v>9.3850357113399062E-4</v>
      </c>
      <c r="I34" s="9">
        <f t="shared" si="5"/>
        <v>3.1886518249113374E-3</v>
      </c>
      <c r="J34" s="31">
        <f t="shared" si="9"/>
        <v>4.3242726052956679E-5</v>
      </c>
      <c r="K34" s="9">
        <f t="shared" si="6"/>
        <v>5.4670913885048501E-3</v>
      </c>
      <c r="L34" s="9">
        <f t="shared" si="10"/>
        <v>9.337919173812092E-5</v>
      </c>
      <c r="O34" s="21">
        <f t="shared" si="7"/>
        <v>208095.32901686328</v>
      </c>
    </row>
    <row r="35" spans="1:15" x14ac:dyDescent="0.25">
      <c r="A35" s="1">
        <v>43221</v>
      </c>
      <c r="B35">
        <v>13.8</v>
      </c>
      <c r="C35">
        <v>13.91</v>
      </c>
      <c r="D35">
        <v>13.8</v>
      </c>
      <c r="E35">
        <v>13.91</v>
      </c>
      <c r="F35">
        <v>13.131543000000001</v>
      </c>
      <c r="G35">
        <v>0</v>
      </c>
      <c r="H35" s="9">
        <f t="shared" si="8"/>
        <v>1.031539294304145E-2</v>
      </c>
      <c r="I35" s="9">
        <f t="shared" si="5"/>
        <v>8.785388419705633E-3</v>
      </c>
      <c r="J35" s="31">
        <f t="shared" si="9"/>
        <v>4.4660604600547357E-5</v>
      </c>
      <c r="K35" s="9">
        <f t="shared" si="6"/>
        <v>3.9725269549857308E-3</v>
      </c>
      <c r="L35" s="9">
        <f t="shared" si="10"/>
        <v>1.0138538687316867E-4</v>
      </c>
      <c r="O35" s="21">
        <f t="shared" si="7"/>
        <v>207900.21392365641</v>
      </c>
    </row>
    <row r="36" spans="1:15" x14ac:dyDescent="0.25">
      <c r="A36" s="1">
        <v>43191</v>
      </c>
      <c r="B36">
        <v>13.88</v>
      </c>
      <c r="C36">
        <v>13.88</v>
      </c>
      <c r="D36">
        <v>13.78</v>
      </c>
      <c r="E36">
        <v>13.8</v>
      </c>
      <c r="F36">
        <v>12.997469000000001</v>
      </c>
      <c r="G36">
        <v>0</v>
      </c>
      <c r="H36" s="9">
        <f t="shared" si="8"/>
        <v>-3.3923462956661735E-3</v>
      </c>
      <c r="I36" s="9">
        <f t="shared" si="5"/>
        <v>-4.8189160428856346E-3</v>
      </c>
      <c r="J36" s="31">
        <f t="shared" si="9"/>
        <v>5.164132961769758E-5</v>
      </c>
      <c r="K36" s="9">
        <f t="shared" si="6"/>
        <v>7.7333787366858416E-3</v>
      </c>
      <c r="L36" s="9">
        <f t="shared" si="10"/>
        <v>9.7284259065334952E-5</v>
      </c>
      <c r="O36" s="21">
        <f t="shared" si="7"/>
        <v>205777.53776278178</v>
      </c>
    </row>
    <row r="37" spans="1:15" x14ac:dyDescent="0.25">
      <c r="A37" s="1">
        <v>43160</v>
      </c>
      <c r="B37">
        <v>13.9</v>
      </c>
      <c r="C37">
        <v>13.9</v>
      </c>
      <c r="D37">
        <v>13.85</v>
      </c>
      <c r="E37">
        <v>13.88</v>
      </c>
      <c r="F37">
        <v>13.041710999999999</v>
      </c>
      <c r="G37">
        <v>0</v>
      </c>
      <c r="H37" s="9">
        <f t="shared" si="8"/>
        <v>2.1675946899154933E-3</v>
      </c>
      <c r="I37" s="9">
        <f t="shared" si="5"/>
        <v>1.2235970301912492E-2</v>
      </c>
      <c r="J37" s="31">
        <f t="shared" si="9"/>
        <v>5.3190032099910719E-5</v>
      </c>
      <c r="K37" s="9">
        <f t="shared" si="6"/>
        <v>1.2007005211540262E-2</v>
      </c>
      <c r="L37" s="9">
        <f t="shared" si="10"/>
        <v>9.8123187061898356E-5</v>
      </c>
      <c r="O37" s="21">
        <f t="shared" si="7"/>
        <v>206477.98258213091</v>
      </c>
    </row>
    <row r="38" spans="1:15" x14ac:dyDescent="0.25">
      <c r="A38" s="1">
        <v>43132</v>
      </c>
      <c r="B38">
        <v>13.94</v>
      </c>
      <c r="C38">
        <v>13.95</v>
      </c>
      <c r="D38">
        <v>13.87</v>
      </c>
      <c r="E38">
        <v>13.88</v>
      </c>
      <c r="F38">
        <v>13.013503</v>
      </c>
      <c r="G38">
        <v>0</v>
      </c>
      <c r="H38" s="9">
        <f t="shared" si="8"/>
        <v>-2.6605165548276612E-3</v>
      </c>
      <c r="I38" s="9">
        <f t="shared" si="5"/>
        <v>1.7500599702447505E-2</v>
      </c>
      <c r="J38" s="31">
        <f t="shared" si="9"/>
        <v>5.3296457593142773E-5</v>
      </c>
      <c r="K38" s="9">
        <f t="shared" si="6"/>
        <v>1.6435183341011187E-2</v>
      </c>
      <c r="L38" s="9">
        <f t="shared" si="10"/>
        <v>9.823636672683736E-5</v>
      </c>
      <c r="O38" s="21">
        <f t="shared" si="7"/>
        <v>206031.39003513483</v>
      </c>
    </row>
    <row r="39" spans="1:15" x14ac:dyDescent="0.25">
      <c r="A39" s="1">
        <v>43101</v>
      </c>
      <c r="B39">
        <v>14.13</v>
      </c>
      <c r="C39">
        <v>14.14</v>
      </c>
      <c r="D39">
        <v>13.95</v>
      </c>
      <c r="E39">
        <v>13.95</v>
      </c>
      <c r="F39">
        <v>13.048218</v>
      </c>
      <c r="G39">
        <v>0</v>
      </c>
      <c r="H39" s="9">
        <f t="shared" si="8"/>
        <v>-1.0355522018501241E-2</v>
      </c>
      <c r="I39" s="9">
        <f t="shared" si="5"/>
        <v>2.3140241578758772E-2</v>
      </c>
      <c r="J39" s="31">
        <f t="shared" si="9"/>
        <v>5.264786434788027E-5</v>
      </c>
      <c r="K39" s="9">
        <f t="shared" si="6"/>
        <v>2.2129581743854959E-2</v>
      </c>
      <c r="L39" s="9">
        <f t="shared" si="10"/>
        <v>9.7677623790617555E-5</v>
      </c>
      <c r="O39" s="21">
        <f t="shared" si="7"/>
        <v>206581.00221143122</v>
      </c>
    </row>
    <row r="40" spans="1:15" x14ac:dyDescent="0.25">
      <c r="A40" s="1">
        <v>43070</v>
      </c>
      <c r="B40">
        <v>14.09</v>
      </c>
      <c r="C40">
        <v>14.21</v>
      </c>
      <c r="D40">
        <v>14.04</v>
      </c>
      <c r="E40">
        <v>14.13</v>
      </c>
      <c r="F40">
        <v>13.184753000000001</v>
      </c>
      <c r="G40">
        <v>0</v>
      </c>
      <c r="H40" s="9">
        <f t="shared" si="8"/>
        <v>8.6418163573478615E-3</v>
      </c>
      <c r="I40" s="9">
        <f t="shared" si="5"/>
        <v>4.0022651384107932E-2</v>
      </c>
      <c r="J40" s="31">
        <f t="shared" si="9"/>
        <v>3.6671177806970592E-5</v>
      </c>
      <c r="K40" s="9">
        <f t="shared" si="6"/>
        <v>3.3835396521135597E-2</v>
      </c>
      <c r="L40" s="9">
        <f t="shared" si="10"/>
        <v>9.6630172493169923E-5</v>
      </c>
      <c r="O40" s="21">
        <f t="shared" si="7"/>
        <v>208742.64122887695</v>
      </c>
    </row>
    <row r="41" spans="1:15" x14ac:dyDescent="0.25">
      <c r="A41" s="1">
        <v>43040</v>
      </c>
      <c r="B41">
        <v>14.17</v>
      </c>
      <c r="C41">
        <v>14.23</v>
      </c>
      <c r="D41">
        <v>14.01</v>
      </c>
      <c r="E41">
        <v>14.04</v>
      </c>
      <c r="F41">
        <v>13.071789000000001</v>
      </c>
      <c r="G41">
        <v>0</v>
      </c>
      <c r="H41" s="9">
        <f t="shared" si="8"/>
        <v>-6.9318370621724986E-3</v>
      </c>
      <c r="I41" s="9">
        <f t="shared" si="5"/>
        <v>3.6545561004450527E-2</v>
      </c>
      <c r="J41" s="31">
        <f t="shared" si="9"/>
        <v>3.7513983030299277E-5</v>
      </c>
      <c r="K41" s="9">
        <f t="shared" si="6"/>
        <v>3.7514303554504337E-2</v>
      </c>
      <c r="L41" s="9">
        <f t="shared" si="10"/>
        <v>9.559955905161898E-5</v>
      </c>
      <c r="O41" s="21">
        <f t="shared" si="7"/>
        <v>206954.18120055646</v>
      </c>
    </row>
    <row r="42" spans="1:15" x14ac:dyDescent="0.25">
      <c r="A42" s="1">
        <v>43009</v>
      </c>
      <c r="B42">
        <v>14.19</v>
      </c>
      <c r="C42">
        <v>14.24</v>
      </c>
      <c r="D42">
        <v>14.17</v>
      </c>
      <c r="E42">
        <v>14.17</v>
      </c>
      <c r="F42">
        <v>13.163033</v>
      </c>
      <c r="G42">
        <v>0</v>
      </c>
      <c r="H42" s="9">
        <f t="shared" si="8"/>
        <v>7.7557441621700543E-4</v>
      </c>
      <c r="I42" s="9">
        <f t="shared" si="5"/>
        <v>5.3712210887286178E-2</v>
      </c>
      <c r="J42" s="31">
        <f t="shared" si="9"/>
        <v>1.5212913756895244E-4</v>
      </c>
      <c r="K42" s="9">
        <f t="shared" si="6"/>
        <v>5.1614379414454438E-2</v>
      </c>
      <c r="L42" s="9">
        <f t="shared" si="10"/>
        <v>9.2123338017242558E-5</v>
      </c>
      <c r="O42" s="21">
        <f t="shared" si="7"/>
        <v>208398.76750082977</v>
      </c>
    </row>
    <row r="43" spans="1:15" x14ac:dyDescent="0.25">
      <c r="A43" s="1">
        <v>42979</v>
      </c>
      <c r="B43">
        <v>14.28</v>
      </c>
      <c r="C43">
        <v>14.32</v>
      </c>
      <c r="D43">
        <v>14.19</v>
      </c>
      <c r="E43">
        <v>14.19</v>
      </c>
      <c r="F43">
        <v>13.152832</v>
      </c>
      <c r="G43">
        <v>0</v>
      </c>
      <c r="H43" s="9">
        <f t="shared" si="8"/>
        <v>-4.0709206271563568E-3</v>
      </c>
      <c r="I43" s="9">
        <f t="shared" si="5"/>
        <v>1.6980222176637652E-2</v>
      </c>
      <c r="J43" s="31">
        <f t="shared" si="9"/>
        <v>1.6016908310114393E-4</v>
      </c>
      <c r="K43" s="9">
        <f t="shared" si="6"/>
        <v>5.3991025295626854E-2</v>
      </c>
      <c r="L43" s="9">
        <f t="shared" si="10"/>
        <v>9.2113816322535072E-5</v>
      </c>
      <c r="O43" s="21">
        <f t="shared" si="7"/>
        <v>208237.2640063634</v>
      </c>
    </row>
    <row r="44" spans="1:15" x14ac:dyDescent="0.25">
      <c r="A44" s="1">
        <v>42948</v>
      </c>
      <c r="B44">
        <v>14.21</v>
      </c>
      <c r="C44">
        <v>14.28</v>
      </c>
      <c r="D44">
        <v>14.21</v>
      </c>
      <c r="E44">
        <v>14.28</v>
      </c>
      <c r="F44">
        <v>13.206595</v>
      </c>
      <c r="G44">
        <v>0</v>
      </c>
      <c r="H44" s="9">
        <f t="shared" si="8"/>
        <v>7.9762853083962908E-3</v>
      </c>
      <c r="I44" s="9">
        <f t="shared" si="5"/>
        <v>1.271425943410945E-2</v>
      </c>
      <c r="J44" s="31">
        <f t="shared" si="9"/>
        <v>1.601025019540817E-4</v>
      </c>
      <c r="K44" s="9">
        <f t="shared" si="6"/>
        <v>6.2342266656005604E-2</v>
      </c>
      <c r="L44" s="9">
        <f t="shared" si="10"/>
        <v>9.0906223162795589E-5</v>
      </c>
      <c r="O44" s="21">
        <f t="shared" si="7"/>
        <v>209088.44647602271</v>
      </c>
    </row>
    <row r="45" spans="1:15" x14ac:dyDescent="0.25">
      <c r="A45" s="1">
        <v>42917</v>
      </c>
      <c r="B45">
        <v>14.12</v>
      </c>
      <c r="C45">
        <v>14.23</v>
      </c>
      <c r="D45">
        <v>14.11</v>
      </c>
      <c r="E45">
        <v>14.2</v>
      </c>
      <c r="F45">
        <v>13.102088999999999</v>
      </c>
      <c r="G45">
        <v>0</v>
      </c>
      <c r="H45" s="9">
        <f t="shared" si="8"/>
        <v>6.5226867074609082E-3</v>
      </c>
      <c r="I45" s="9">
        <f t="shared" si="5"/>
        <v>6.8669767842568445E-4</v>
      </c>
      <c r="J45" s="31">
        <f t="shared" si="9"/>
        <v>1.5515993717233316E-4</v>
      </c>
      <c r="K45" s="9">
        <f t="shared" si="6"/>
        <v>6.104936275518523E-2</v>
      </c>
      <c r="L45" s="9">
        <f t="shared" si="10"/>
        <v>8.9713898597623245E-5</v>
      </c>
      <c r="O45" s="21">
        <f t="shared" si="7"/>
        <v>207433.89455045649</v>
      </c>
    </row>
    <row r="46" spans="1:15" x14ac:dyDescent="0.25">
      <c r="A46" s="1">
        <v>42887</v>
      </c>
      <c r="B46">
        <v>14.21</v>
      </c>
      <c r="C46">
        <v>14.25</v>
      </c>
      <c r="D46">
        <v>14.13</v>
      </c>
      <c r="E46">
        <v>14.14</v>
      </c>
      <c r="F46">
        <v>13.017182</v>
      </c>
      <c r="G46">
        <v>0</v>
      </c>
      <c r="H46" s="9">
        <f t="shared" si="8"/>
        <v>-3.3095448946993205E-3</v>
      </c>
      <c r="I46" s="9">
        <f t="shared" si="5"/>
        <v>-4.2239377791330216E-3</v>
      </c>
      <c r="J46" s="31">
        <f t="shared" si="9"/>
        <v>1.5127660465573642E-4</v>
      </c>
      <c r="K46" s="9">
        <f t="shared" si="6"/>
        <v>5.679840591857279E-2</v>
      </c>
      <c r="L46" s="9">
        <f t="shared" si="10"/>
        <v>8.9777709485613005E-5</v>
      </c>
      <c r="O46" s="21">
        <f t="shared" si="7"/>
        <v>206089.63641844445</v>
      </c>
    </row>
    <row r="47" spans="1:15" x14ac:dyDescent="0.25">
      <c r="A47" s="1">
        <v>42856</v>
      </c>
      <c r="B47">
        <v>14.05</v>
      </c>
      <c r="C47">
        <v>14.22</v>
      </c>
      <c r="D47">
        <v>14.05</v>
      </c>
      <c r="E47">
        <v>14.22</v>
      </c>
      <c r="F47">
        <v>13.060406</v>
      </c>
      <c r="G47">
        <v>0</v>
      </c>
      <c r="H47" s="9">
        <f t="shared" si="8"/>
        <v>1.3686987845913833E-2</v>
      </c>
      <c r="I47" s="9">
        <f t="shared" si="5"/>
        <v>-1.4662545842436686E-3</v>
      </c>
      <c r="J47" s="31">
        <f t="shared" si="9"/>
        <v>1.6709694615828677E-4</v>
      </c>
      <c r="K47" s="9">
        <f t="shared" si="6"/>
        <v>6.7418544030790339E-2</v>
      </c>
      <c r="L47" s="9">
        <f t="shared" si="10"/>
        <v>8.8804910756580963E-5</v>
      </c>
      <c r="O47" s="21">
        <f t="shared" si="7"/>
        <v>206773.96413580686</v>
      </c>
    </row>
    <row r="48" spans="1:15" x14ac:dyDescent="0.25">
      <c r="A48" s="1">
        <v>42826</v>
      </c>
      <c r="B48">
        <v>13.99</v>
      </c>
      <c r="C48">
        <v>14.12</v>
      </c>
      <c r="D48">
        <v>13.99</v>
      </c>
      <c r="E48">
        <v>14.06</v>
      </c>
      <c r="F48">
        <v>12.884062</v>
      </c>
      <c r="G48">
        <v>0</v>
      </c>
      <c r="H48" s="9">
        <f t="shared" si="8"/>
        <v>7.3798585671755942E-3</v>
      </c>
      <c r="I48" s="9">
        <f t="shared" si="5"/>
        <v>-1.0594115582855724E-3</v>
      </c>
      <c r="J48" s="31">
        <f t="shared" si="9"/>
        <v>1.5150197012839142E-4</v>
      </c>
      <c r="K48" s="9">
        <f t="shared" si="6"/>
        <v>5.1962054105241018E-2</v>
      </c>
      <c r="L48" s="9">
        <f t="shared" si="10"/>
        <v>8.461364391126354E-5</v>
      </c>
      <c r="O48" s="21">
        <f t="shared" si="7"/>
        <v>203982.06410363599</v>
      </c>
    </row>
    <row r="49" spans="1:15" x14ac:dyDescent="0.25">
      <c r="A49" s="1">
        <v>42795</v>
      </c>
      <c r="B49">
        <v>13.94</v>
      </c>
      <c r="C49">
        <v>14</v>
      </c>
      <c r="D49">
        <v>13.86</v>
      </c>
      <c r="E49">
        <v>13.99</v>
      </c>
      <c r="F49">
        <v>12.789676</v>
      </c>
      <c r="G49">
        <v>0</v>
      </c>
      <c r="H49" s="9">
        <f t="shared" si="8"/>
        <v>2.8673794654605626E-3</v>
      </c>
      <c r="I49" s="9">
        <f t="shared" si="5"/>
        <v>-7.5503355053710315E-3</v>
      </c>
      <c r="J49" s="31">
        <f t="shared" si="9"/>
        <v>1.5045689613628384E-4</v>
      </c>
      <c r="K49" s="9">
        <f t="shared" si="6"/>
        <v>4.0856059469787979E-2</v>
      </c>
      <c r="L49" s="9">
        <f t="shared" si="10"/>
        <v>8.4951339585392718E-5</v>
      </c>
      <c r="O49" s="21">
        <f t="shared" si="7"/>
        <v>202487.73327051164</v>
      </c>
    </row>
    <row r="50" spans="1:15" x14ac:dyDescent="0.25">
      <c r="A50" s="1">
        <v>42767</v>
      </c>
      <c r="B50">
        <v>13.92</v>
      </c>
      <c r="C50">
        <v>13.99</v>
      </c>
      <c r="D50">
        <v>13.9</v>
      </c>
      <c r="E50">
        <v>13.98</v>
      </c>
      <c r="F50">
        <v>12.753107999999999</v>
      </c>
      <c r="G50">
        <v>0</v>
      </c>
      <c r="H50" s="9">
        <f t="shared" si="8"/>
        <v>5.9741881814453788E-3</v>
      </c>
      <c r="I50" s="9">
        <f t="shared" si="5"/>
        <v>-3.9032789136241282E-3</v>
      </c>
      <c r="J50" s="31">
        <f t="shared" si="9"/>
        <v>1.5048841010736617E-4</v>
      </c>
      <c r="K50" s="9">
        <f t="shared" si="6"/>
        <v>3.321691748950089E-2</v>
      </c>
      <c r="L50" s="9">
        <f t="shared" si="10"/>
        <v>8.4894799942389067E-5</v>
      </c>
      <c r="O50" s="21">
        <f t="shared" si="7"/>
        <v>201908.78416888966</v>
      </c>
    </row>
    <row r="51" spans="1:15" x14ac:dyDescent="0.25">
      <c r="A51" s="1">
        <v>42736</v>
      </c>
      <c r="B51">
        <v>13.89</v>
      </c>
      <c r="C51">
        <v>14.03</v>
      </c>
      <c r="D51">
        <v>13.89</v>
      </c>
      <c r="E51">
        <v>13.93</v>
      </c>
      <c r="F51">
        <v>12.677371000000001</v>
      </c>
      <c r="G51">
        <v>0</v>
      </c>
      <c r="H51" s="9">
        <f t="shared" si="8"/>
        <v>5.2696409999084337E-3</v>
      </c>
      <c r="I51" s="9">
        <f t="shared" si="5"/>
        <v>-6.9206448082276958E-3</v>
      </c>
      <c r="J51" s="31">
        <f t="shared" si="9"/>
        <v>1.4713047290185061E-4</v>
      </c>
      <c r="K51" s="9">
        <f t="shared" si="6"/>
        <v>2.938780866013228E-2</v>
      </c>
      <c r="L51" s="9">
        <f t="shared" si="10"/>
        <v>8.8663404144128605E-5</v>
      </c>
      <c r="O51" s="21">
        <f t="shared" si="7"/>
        <v>200709.70661174838</v>
      </c>
    </row>
    <row r="52" spans="1:15" x14ac:dyDescent="0.25">
      <c r="A52" s="1">
        <v>42705</v>
      </c>
      <c r="B52">
        <v>13.74</v>
      </c>
      <c r="C52">
        <v>13.91</v>
      </c>
      <c r="D52">
        <v>13.74</v>
      </c>
      <c r="E52">
        <v>13.89</v>
      </c>
      <c r="F52">
        <v>12.610916</v>
      </c>
      <c r="G52">
        <v>0</v>
      </c>
      <c r="H52" s="9">
        <f t="shared" si="8"/>
        <v>9.514766062946935E-3</v>
      </c>
      <c r="I52" s="9">
        <f t="shared" si="5"/>
        <v>-1.1159985829485602E-2</v>
      </c>
      <c r="J52" s="31">
        <f t="shared" si="9"/>
        <v>1.5838138325246354E-4</v>
      </c>
      <c r="K52" s="9">
        <f t="shared" si="6"/>
        <v>1.447570177353031E-2</v>
      </c>
      <c r="L52" s="9">
        <f t="shared" si="10"/>
        <v>9.6550540495562873E-5</v>
      </c>
      <c r="O52" s="21">
        <f t="shared" si="7"/>
        <v>199657.58282733883</v>
      </c>
    </row>
    <row r="53" spans="1:15" x14ac:dyDescent="0.25">
      <c r="A53" s="1">
        <v>42675</v>
      </c>
      <c r="B53">
        <v>14.31</v>
      </c>
      <c r="C53">
        <v>14.34</v>
      </c>
      <c r="D53">
        <v>13.79</v>
      </c>
      <c r="E53">
        <v>13.79</v>
      </c>
      <c r="F53">
        <v>12.492057000000001</v>
      </c>
      <c r="G53">
        <v>0</v>
      </c>
      <c r="H53" s="9">
        <f t="shared" si="8"/>
        <v>-3.4111064194903243E-2</v>
      </c>
      <c r="I53" s="9">
        <f t="shared" si="5"/>
        <v>-8.4993095957890015E-3</v>
      </c>
      <c r="J53" s="31">
        <f t="shared" si="9"/>
        <v>1.5408376334036502E-4</v>
      </c>
      <c r="K53" s="9">
        <f t="shared" si="6"/>
        <v>2.0165239555215882E-2</v>
      </c>
      <c r="L53" s="9">
        <f t="shared" si="10"/>
        <v>9.4239603369423126E-5</v>
      </c>
      <c r="O53" s="21">
        <f t="shared" si="7"/>
        <v>197775.79242945858</v>
      </c>
    </row>
    <row r="54" spans="1:15" x14ac:dyDescent="0.25">
      <c r="A54" s="1">
        <v>42644</v>
      </c>
      <c r="B54">
        <v>14.46</v>
      </c>
      <c r="C54">
        <v>14.46</v>
      </c>
      <c r="D54">
        <v>14.3</v>
      </c>
      <c r="E54">
        <v>14.31</v>
      </c>
      <c r="F54">
        <v>12.933223</v>
      </c>
      <c r="G54">
        <v>0</v>
      </c>
      <c r="H54" s="9">
        <f t="shared" si="8"/>
        <v>-8.2485793998232585E-3</v>
      </c>
      <c r="I54" s="9">
        <f t="shared" si="5"/>
        <v>3.3254515047842562E-2</v>
      </c>
      <c r="J54" s="31">
        <f t="shared" si="9"/>
        <v>3.9327140570091948E-5</v>
      </c>
      <c r="K54" s="9">
        <f t="shared" si="6"/>
        <v>6.1700890531109755E-2</v>
      </c>
      <c r="L54" s="9">
        <f t="shared" si="10"/>
        <v>3.8210052674667093E-5</v>
      </c>
      <c r="O54" s="21">
        <f t="shared" si="7"/>
        <v>204760.38713975603</v>
      </c>
    </row>
    <row r="55" spans="1:15" x14ac:dyDescent="0.25">
      <c r="A55" s="1">
        <v>42614</v>
      </c>
      <c r="B55">
        <v>14.54</v>
      </c>
      <c r="C55">
        <v>14.54</v>
      </c>
      <c r="D55">
        <v>14.44</v>
      </c>
      <c r="E55">
        <v>14.46</v>
      </c>
      <c r="F55">
        <v>13.040791</v>
      </c>
      <c r="G55">
        <v>0</v>
      </c>
      <c r="H55" s="9">
        <f t="shared" si="8"/>
        <v>-3.995005612880847E-3</v>
      </c>
      <c r="I55" s="9">
        <f t="shared" si="5"/>
        <v>4.5012714885735897E-2</v>
      </c>
      <c r="J55" s="31">
        <f t="shared" si="9"/>
        <v>2.6779310515002537E-5</v>
      </c>
      <c r="K55" s="9">
        <f t="shared" si="6"/>
        <v>7.0980864523143061E-2</v>
      </c>
      <c r="L55" s="9">
        <f t="shared" si="10"/>
        <v>3.3140219165797487E-5</v>
      </c>
      <c r="O55" s="21">
        <f t="shared" si="7"/>
        <v>206463.41702827255</v>
      </c>
    </row>
    <row r="56" spans="1:15" x14ac:dyDescent="0.25">
      <c r="A56" s="1">
        <v>42583</v>
      </c>
      <c r="B56">
        <v>14.56</v>
      </c>
      <c r="C56">
        <v>14.57</v>
      </c>
      <c r="D56">
        <v>14.53</v>
      </c>
      <c r="E56">
        <v>14.55</v>
      </c>
      <c r="F56">
        <v>13.093097999999999</v>
      </c>
      <c r="G56">
        <v>0</v>
      </c>
      <c r="H56" s="9">
        <f t="shared" si="8"/>
        <v>1.5834125014084017E-3</v>
      </c>
      <c r="I56" s="9">
        <f t="shared" si="5"/>
        <v>5.3212535620969142E-2</v>
      </c>
      <c r="J56" s="31">
        <f t="shared" si="9"/>
        <v>2.0767413851898226E-5</v>
      </c>
      <c r="K56" s="9">
        <f t="shared" si="6"/>
        <v>8.0887114969353038E-2</v>
      </c>
      <c r="L56" s="9">
        <f t="shared" si="10"/>
        <v>3.1229534442242566E-5</v>
      </c>
      <c r="O56" s="21">
        <f t="shared" si="7"/>
        <v>207291.54792573865</v>
      </c>
    </row>
    <row r="57" spans="1:15" x14ac:dyDescent="0.25">
      <c r="A57" s="1">
        <v>42552</v>
      </c>
      <c r="B57">
        <v>14.61</v>
      </c>
      <c r="C57">
        <v>14.64</v>
      </c>
      <c r="D57">
        <v>14.53</v>
      </c>
      <c r="E57">
        <v>14.56</v>
      </c>
      <c r="F57">
        <v>13.072399000000001</v>
      </c>
      <c r="G57">
        <v>0</v>
      </c>
      <c r="H57" s="9">
        <f t="shared" si="8"/>
        <v>-5.4932939763220102E-4</v>
      </c>
      <c r="I57" s="9">
        <f t="shared" si="5"/>
        <v>5.8644970937956696E-2</v>
      </c>
      <c r="J57" s="31">
        <f t="shared" si="9"/>
        <v>2.0288744425354316E-5</v>
      </c>
      <c r="K57" s="9">
        <f t="shared" si="6"/>
        <v>7.9636093134931571E-2</v>
      </c>
      <c r="L57" s="9">
        <f t="shared" si="10"/>
        <v>3.357758534109426E-5</v>
      </c>
      <c r="O57" s="21">
        <f t="shared" si="7"/>
        <v>206963.8387960495</v>
      </c>
    </row>
    <row r="58" spans="1:15" x14ac:dyDescent="0.25">
      <c r="A58" s="1">
        <v>42522</v>
      </c>
      <c r="B58">
        <v>14.43</v>
      </c>
      <c r="C58">
        <v>14.63</v>
      </c>
      <c r="D58">
        <v>14.43</v>
      </c>
      <c r="E58">
        <v>14.6</v>
      </c>
      <c r="F58">
        <v>13.079584000000001</v>
      </c>
      <c r="G58">
        <v>0</v>
      </c>
      <c r="H58" s="9">
        <f t="shared" si="8"/>
        <v>1.4100004915595205E-2</v>
      </c>
      <c r="I58" s="9">
        <f t="shared" si="5"/>
        <v>6.1864505027130333E-2</v>
      </c>
      <c r="J58" s="31">
        <f t="shared" si="9"/>
        <v>1.7384207319944935E-5</v>
      </c>
      <c r="K58" s="9">
        <f t="shared" si="6"/>
        <v>9.2182281334061256E-2</v>
      </c>
      <c r="L58" s="9">
        <f t="shared" si="10"/>
        <v>3.2937456412896165E-5</v>
      </c>
      <c r="O58" s="21">
        <f t="shared" si="7"/>
        <v>207077.59260525848</v>
      </c>
    </row>
    <row r="59" spans="1:15" x14ac:dyDescent="0.25">
      <c r="A59" s="1">
        <v>42491</v>
      </c>
      <c r="B59">
        <v>14.44</v>
      </c>
      <c r="C59">
        <v>14.51</v>
      </c>
      <c r="D59">
        <v>14.43</v>
      </c>
      <c r="E59">
        <v>14.43</v>
      </c>
      <c r="F59">
        <v>12.897726</v>
      </c>
      <c r="G59">
        <v>0</v>
      </c>
      <c r="H59" s="9">
        <f t="shared" si="8"/>
        <v>8.3409786484452977E-4</v>
      </c>
      <c r="I59" s="9">
        <f t="shared" si="5"/>
        <v>5.4122812738598598E-2</v>
      </c>
      <c r="J59" s="31">
        <f t="shared" si="9"/>
        <v>1.2992616892704178E-5</v>
      </c>
      <c r="K59" s="9">
        <f t="shared" si="6"/>
        <v>7.8981843808162477E-2</v>
      </c>
      <c r="L59" s="9">
        <f t="shared" si="10"/>
        <v>2.8824994427022698E-5</v>
      </c>
      <c r="O59" s="21">
        <f t="shared" si="7"/>
        <v>204198.39424268005</v>
      </c>
    </row>
    <row r="60" spans="1:15" x14ac:dyDescent="0.25">
      <c r="A60" s="1">
        <v>42461</v>
      </c>
      <c r="B60">
        <v>14.39</v>
      </c>
      <c r="C60">
        <v>14.46</v>
      </c>
      <c r="D60">
        <v>14.39</v>
      </c>
      <c r="E60">
        <v>14.45</v>
      </c>
      <c r="F60">
        <v>12.886977</v>
      </c>
      <c r="G60">
        <v>0</v>
      </c>
      <c r="H60" s="9">
        <f t="shared" si="8"/>
        <v>6.55271910310346E-3</v>
      </c>
      <c r="I60" s="9">
        <f t="shared" si="5"/>
        <v>5.2200058966418848E-2</v>
      </c>
      <c r="J60" s="31">
        <f t="shared" si="9"/>
        <v>1.6981989426461984E-5</v>
      </c>
      <c r="K60" s="9">
        <f t="shared" si="6"/>
        <v>7.7168426997782327E-2</v>
      </c>
      <c r="L60" s="9">
        <f t="shared" si="10"/>
        <v>3.0751486221641994E-5</v>
      </c>
      <c r="O60" s="21">
        <f t="shared" si="7"/>
        <v>204028.21474439371</v>
      </c>
    </row>
    <row r="61" spans="1:15" x14ac:dyDescent="0.25">
      <c r="A61" s="1">
        <v>42430</v>
      </c>
      <c r="B61">
        <v>14.35</v>
      </c>
      <c r="C61">
        <v>14.39</v>
      </c>
      <c r="D61">
        <v>14.29</v>
      </c>
      <c r="E61">
        <v>14.39</v>
      </c>
      <c r="F61">
        <v>12.803082</v>
      </c>
      <c r="G61">
        <v>0</v>
      </c>
      <c r="H61" s="9">
        <f t="shared" si="8"/>
        <v>2.9269015655837122E-3</v>
      </c>
      <c r="I61" s="9">
        <f t="shared" si="5"/>
        <v>4.194707352935069E-2</v>
      </c>
      <c r="J61" s="31">
        <f t="shared" si="9"/>
        <v>2.1990812850020974E-5</v>
      </c>
      <c r="K61" s="9">
        <f t="shared" si="6"/>
        <v>8.1358464023038243E-2</v>
      </c>
      <c r="L61" s="9">
        <f t="shared" si="10"/>
        <v>3.2502334662702188E-5</v>
      </c>
      <c r="O61" s="21">
        <f t="shared" si="7"/>
        <v>202699.97872162584</v>
      </c>
    </row>
    <row r="62" spans="1:15" x14ac:dyDescent="0.25">
      <c r="A62" s="1">
        <v>42401</v>
      </c>
      <c r="B62">
        <v>14.4</v>
      </c>
      <c r="C62">
        <v>14.5</v>
      </c>
      <c r="D62">
        <v>14.38</v>
      </c>
      <c r="E62">
        <v>14.38</v>
      </c>
      <c r="F62">
        <v>12.765718</v>
      </c>
      <c r="G62">
        <v>0</v>
      </c>
      <c r="H62" s="9">
        <f t="shared" si="8"/>
        <v>9.782610570707815E-4</v>
      </c>
      <c r="I62" s="9">
        <f t="shared" si="5"/>
        <v>3.4238540244482897E-2</v>
      </c>
      <c r="J62" s="31">
        <f t="shared" si="9"/>
        <v>2.2046378841789796E-5</v>
      </c>
      <c r="K62" s="9">
        <f t="shared" si="6"/>
        <v>8.9653787851175892E-2</v>
      </c>
      <c r="L62" s="9">
        <f t="shared" si="10"/>
        <v>3.3444465663447581E-5</v>
      </c>
      <c r="O62" s="21">
        <f t="shared" si="7"/>
        <v>202108.42724949165</v>
      </c>
    </row>
    <row r="63" spans="1:15" x14ac:dyDescent="0.25">
      <c r="A63" s="1">
        <v>42370</v>
      </c>
      <c r="B63">
        <v>14.29</v>
      </c>
      <c r="C63">
        <v>14.4</v>
      </c>
      <c r="D63">
        <v>14.29</v>
      </c>
      <c r="E63">
        <v>14.4</v>
      </c>
      <c r="F63">
        <v>12.753242</v>
      </c>
      <c r="G63">
        <v>0</v>
      </c>
      <c r="H63" s="9">
        <f t="shared" si="8"/>
        <v>1.2231071943714315E-2</v>
      </c>
      <c r="I63" s="9">
        <f t="shared" si="5"/>
        <v>3.5548445785199632E-2</v>
      </c>
      <c r="J63" s="31">
        <f t="shared" si="9"/>
        <v>3.4626722674708687E-5</v>
      </c>
      <c r="K63" s="9">
        <f t="shared" si="6"/>
        <v>8.7423322037806186E-2</v>
      </c>
      <c r="L63" s="9">
        <f t="shared" si="10"/>
        <v>3.522866277082481E-5</v>
      </c>
      <c r="O63" s="21">
        <f t="shared" si="7"/>
        <v>201910.9056734734</v>
      </c>
    </row>
    <row r="64" spans="1:15" x14ac:dyDescent="0.25">
      <c r="A64" s="1">
        <v>42339</v>
      </c>
      <c r="B64">
        <v>14.22</v>
      </c>
      <c r="C64">
        <v>14.27</v>
      </c>
      <c r="D64">
        <v>14.2</v>
      </c>
      <c r="E64">
        <v>14.26</v>
      </c>
      <c r="F64">
        <v>12.599140999999999</v>
      </c>
      <c r="G64">
        <v>0</v>
      </c>
      <c r="H64" s="9">
        <f t="shared" si="8"/>
        <v>6.5642047596635184E-3</v>
      </c>
      <c r="I64" s="9">
        <f t="shared" si="5"/>
        <v>1.3528470708920617E-2</v>
      </c>
      <c r="J64" s="31">
        <f t="shared" si="9"/>
        <v>4.0747835365828535E-5</v>
      </c>
      <c r="K64" s="9">
        <f t="shared" si="6"/>
        <v>8.5823385162814764E-2</v>
      </c>
      <c r="L64" s="9">
        <f t="shared" si="10"/>
        <v>3.9318797022879138E-5</v>
      </c>
      <c r="O64" s="21">
        <f t="shared" si="7"/>
        <v>199471.15957007569</v>
      </c>
    </row>
    <row r="65" spans="1:15" x14ac:dyDescent="0.25">
      <c r="A65" s="1">
        <v>42309</v>
      </c>
      <c r="B65">
        <v>14.18</v>
      </c>
      <c r="C65">
        <v>14.2</v>
      </c>
      <c r="D65">
        <v>14.11</v>
      </c>
      <c r="E65">
        <v>14.2</v>
      </c>
      <c r="F65">
        <v>12.516977000000001</v>
      </c>
      <c r="G65">
        <v>0</v>
      </c>
      <c r="H65" s="9">
        <f t="shared" si="8"/>
        <v>3.037324724574918E-3</v>
      </c>
      <c r="I65" s="9">
        <f t="shared" si="5"/>
        <v>2.2200334157307097E-2</v>
      </c>
      <c r="J65" s="31">
        <f t="shared" si="9"/>
        <v>3.9877010042257707E-5</v>
      </c>
      <c r="K65" s="9">
        <f t="shared" si="6"/>
        <v>9.6801281008768239E-2</v>
      </c>
      <c r="L65" s="9">
        <f t="shared" si="10"/>
        <v>4.0382493184162882E-5</v>
      </c>
      <c r="O65" s="21">
        <f t="shared" si="7"/>
        <v>198170.3289535348</v>
      </c>
    </row>
    <row r="66" spans="1:15" x14ac:dyDescent="0.25">
      <c r="A66" s="1">
        <v>42278</v>
      </c>
      <c r="B66">
        <v>14.17</v>
      </c>
      <c r="C66">
        <v>14.2</v>
      </c>
      <c r="D66">
        <v>14.17</v>
      </c>
      <c r="E66">
        <v>14.19</v>
      </c>
      <c r="F66">
        <v>12.479074000000001</v>
      </c>
      <c r="G66">
        <v>0</v>
      </c>
      <c r="H66" s="9">
        <f t="shared" si="8"/>
        <v>3.8202700187313318E-3</v>
      </c>
      <c r="I66" s="9">
        <f t="shared" si="5"/>
        <v>2.4419356165405848E-2</v>
      </c>
      <c r="J66" s="31">
        <f t="shared" si="9"/>
        <v>4.0089396317659831E-5</v>
      </c>
      <c r="K66" s="9">
        <f t="shared" si="6"/>
        <v>9.172930068062303E-2</v>
      </c>
      <c r="L66" s="9">
        <f t="shared" si="10"/>
        <v>4.1554501352221764E-5</v>
      </c>
      <c r="O66" s="21">
        <f t="shared" si="7"/>
        <v>197570.24396669446</v>
      </c>
    </row>
    <row r="67" spans="1:15" x14ac:dyDescent="0.25">
      <c r="A67" s="1">
        <v>42248</v>
      </c>
      <c r="B67">
        <v>14.1</v>
      </c>
      <c r="C67">
        <v>14.17</v>
      </c>
      <c r="D67">
        <v>14.05</v>
      </c>
      <c r="E67">
        <v>14.17</v>
      </c>
      <c r="F67">
        <v>12.431582000000001</v>
      </c>
      <c r="G67">
        <v>0</v>
      </c>
      <c r="H67" s="9">
        <f t="shared" si="8"/>
        <v>6.7495465142110031E-3</v>
      </c>
      <c r="I67" s="9">
        <f t="shared" si="5"/>
        <v>2.0949299605395402E-2</v>
      </c>
      <c r="J67" s="31">
        <f t="shared" si="9"/>
        <v>4.0697898939047021E-5</v>
      </c>
      <c r="K67" s="9">
        <f t="shared" si="6"/>
        <v>8.591992661058874E-2</v>
      </c>
      <c r="L67" s="9">
        <f t="shared" si="10"/>
        <v>4.2280764542888927E-5</v>
      </c>
      <c r="O67" s="21">
        <f t="shared" si="7"/>
        <v>196818.34474512833</v>
      </c>
    </row>
    <row r="68" spans="1:15" x14ac:dyDescent="0.25">
      <c r="A68" s="1">
        <v>42217</v>
      </c>
      <c r="B68">
        <v>14.11</v>
      </c>
      <c r="C68">
        <v>14.16</v>
      </c>
      <c r="D68">
        <v>14.09</v>
      </c>
      <c r="E68">
        <v>14.11</v>
      </c>
      <c r="F68">
        <v>12.348236999999999</v>
      </c>
      <c r="G68">
        <v>0</v>
      </c>
      <c r="H68" s="9">
        <f t="shared" si="8"/>
        <v>2.4901839357196272E-3</v>
      </c>
      <c r="I68" s="9">
        <f t="shared" si="5"/>
        <v>1.9395888267835372E-2</v>
      </c>
      <c r="J68" s="31">
        <f t="shared" si="9"/>
        <v>3.8779519675963858E-5</v>
      </c>
      <c r="K68" s="9">
        <f t="shared" si="6"/>
        <v>8.7043409595694107E-2</v>
      </c>
      <c r="L68" s="9">
        <f t="shared" si="10"/>
        <v>5.2807746753425119E-5</v>
      </c>
      <c r="O68" s="21">
        <f t="shared" si="7"/>
        <v>195498.81639042794</v>
      </c>
    </row>
    <row r="69" spans="1:15" x14ac:dyDescent="0.25">
      <c r="A69" s="1">
        <v>42186</v>
      </c>
      <c r="B69">
        <v>14.03</v>
      </c>
      <c r="C69">
        <v>14.11</v>
      </c>
      <c r="D69">
        <v>14.03</v>
      </c>
      <c r="E69">
        <v>14.11</v>
      </c>
      <c r="F69">
        <v>12.317564000000001</v>
      </c>
      <c r="G69">
        <v>0</v>
      </c>
      <c r="H69" s="9">
        <f t="shared" si="8"/>
        <v>6.7065473221949263E-3</v>
      </c>
      <c r="I69" s="9">
        <f t="shared" si="5"/>
        <v>1.7295040787806457E-2</v>
      </c>
      <c r="J69" s="31">
        <f t="shared" si="9"/>
        <v>4.6208593514907179E-5</v>
      </c>
      <c r="K69" s="9">
        <f t="shared" si="6"/>
        <v>0.10586664255783673</v>
      </c>
      <c r="L69" s="9">
        <f t="shared" si="10"/>
        <v>6.1857612096638973E-5</v>
      </c>
      <c r="O69" s="21">
        <f t="shared" si="7"/>
        <v>195013.19765836577</v>
      </c>
    </row>
    <row r="70" spans="1:15" x14ac:dyDescent="0.25">
      <c r="A70" s="1">
        <v>42156</v>
      </c>
      <c r="B70">
        <v>14.08</v>
      </c>
      <c r="C70">
        <v>14.08</v>
      </c>
      <c r="D70">
        <v>14</v>
      </c>
      <c r="E70">
        <v>14.05</v>
      </c>
      <c r="F70">
        <v>12.235506000000001</v>
      </c>
      <c r="G70">
        <v>0</v>
      </c>
      <c r="H70" s="9">
        <f t="shared" si="8"/>
        <v>-9.9145558465941011E-4</v>
      </c>
      <c r="I70" s="9">
        <f t="shared" si="5"/>
        <v>2.1699379457067965E-2</v>
      </c>
      <c r="J70" s="31">
        <f t="shared" si="9"/>
        <v>4.4344872560373633E-5</v>
      </c>
      <c r="K70" s="9">
        <f t="shared" si="6"/>
        <v>8.7018760892503697E-2</v>
      </c>
      <c r="L70" s="9">
        <f t="shared" si="10"/>
        <v>6.391545161933698E-5</v>
      </c>
      <c r="O70" s="21">
        <f t="shared" si="7"/>
        <v>193714.04524694334</v>
      </c>
    </row>
    <row r="71" spans="1:15" x14ac:dyDescent="0.25">
      <c r="A71" s="1">
        <v>42125</v>
      </c>
      <c r="B71">
        <v>14.16</v>
      </c>
      <c r="C71">
        <v>14.16</v>
      </c>
      <c r="D71">
        <v>14.04</v>
      </c>
      <c r="E71">
        <v>14.1</v>
      </c>
      <c r="F71">
        <v>12.247648999999999</v>
      </c>
      <c r="G71">
        <v>0</v>
      </c>
      <c r="H71" s="9">
        <f t="shared" si="8"/>
        <v>-3.2554635544255936E-3</v>
      </c>
      <c r="I71" s="9">
        <f t="shared" si="5"/>
        <v>2.4598514523815739E-2</v>
      </c>
      <c r="J71" s="31">
        <f t="shared" si="9"/>
        <v>4.426947533407808E-5</v>
      </c>
      <c r="K71" s="9">
        <f t="shared" si="6"/>
        <v>8.3753121255080082E-2</v>
      </c>
      <c r="L71" s="9">
        <f t="shared" si="10"/>
        <v>9.8629447759055738E-5</v>
      </c>
      <c r="O71" s="21">
        <f t="shared" si="7"/>
        <v>193906.29472574979</v>
      </c>
    </row>
    <row r="72" spans="1:15" x14ac:dyDescent="0.25">
      <c r="A72" s="1">
        <v>42095</v>
      </c>
      <c r="B72">
        <v>14.29</v>
      </c>
      <c r="C72">
        <v>14.3</v>
      </c>
      <c r="D72">
        <v>14.18</v>
      </c>
      <c r="E72">
        <v>14.18</v>
      </c>
      <c r="F72">
        <v>12.287651</v>
      </c>
      <c r="G72">
        <v>0</v>
      </c>
      <c r="H72" s="9">
        <f t="shared" si="8"/>
        <v>-4.4929526663787219E-3</v>
      </c>
      <c r="I72" s="9">
        <f t="shared" si="5"/>
        <v>2.7073277089555408E-2</v>
      </c>
      <c r="J72" s="31">
        <f t="shared" si="9"/>
        <v>4.6909350642921627E-5</v>
      </c>
      <c r="K72" s="9">
        <f t="shared" si="6"/>
        <v>5.9368569776463258E-2</v>
      </c>
      <c r="L72" s="9">
        <f t="shared" si="10"/>
        <v>1.0711465357524005E-4</v>
      </c>
      <c r="O72" s="21">
        <f t="shared" si="7"/>
        <v>194539.61134036045</v>
      </c>
    </row>
    <row r="73" spans="1:15" x14ac:dyDescent="0.25">
      <c r="A73" s="1">
        <v>42064</v>
      </c>
      <c r="B73">
        <v>14.26</v>
      </c>
      <c r="C73">
        <v>14.3</v>
      </c>
      <c r="D73">
        <v>14.18</v>
      </c>
      <c r="E73">
        <v>14.28</v>
      </c>
      <c r="F73">
        <v>12.343108000000001</v>
      </c>
      <c r="G73">
        <v>0</v>
      </c>
      <c r="H73" s="9">
        <f t="shared" si="8"/>
        <v>2.246041089698178E-3</v>
      </c>
      <c r="I73" s="9">
        <f t="shared" si="5"/>
        <v>4.2508695027531379E-2</v>
      </c>
      <c r="J73" s="31">
        <f t="shared" si="9"/>
        <v>4.5024127495875363E-5</v>
      </c>
      <c r="K73" s="9">
        <f t="shared" si="6"/>
        <v>5.0475130944413478E-2</v>
      </c>
      <c r="L73" s="9">
        <f t="shared" si="10"/>
        <v>1.0748222612734904E-4</v>
      </c>
      <c r="O73" s="21">
        <f t="shared" si="7"/>
        <v>195417.61342766765</v>
      </c>
    </row>
    <row r="74" spans="1:15" x14ac:dyDescent="0.25">
      <c r="A74" s="1">
        <v>42036</v>
      </c>
      <c r="B74">
        <v>14.45</v>
      </c>
      <c r="C74">
        <v>14.45</v>
      </c>
      <c r="D74">
        <v>14.26</v>
      </c>
      <c r="E74">
        <v>14.28</v>
      </c>
      <c r="F74">
        <v>12.315447000000001</v>
      </c>
      <c r="G74">
        <v>0</v>
      </c>
      <c r="H74" s="9">
        <f t="shared" si="8"/>
        <v>-9.2930808531497891E-3</v>
      </c>
      <c r="I74" s="9">
        <f t="shared" ref="I74:I137" si="13">(F74-F85)/F85</f>
        <v>5.1219639399084457E-2</v>
      </c>
      <c r="J74" s="31">
        <f t="shared" si="9"/>
        <v>4.7227473274086256E-5</v>
      </c>
      <c r="K74" s="9">
        <f t="shared" ref="K74:K137" si="14">(F74-F97)/F97</f>
        <v>5.8093632775707199E-2</v>
      </c>
      <c r="L74" s="9">
        <f t="shared" si="10"/>
        <v>1.0926337672978902E-4</v>
      </c>
      <c r="O74" s="21">
        <f t="shared" ref="O74:O137" si="15">O75+O75*H74</f>
        <v>194979.68105236779</v>
      </c>
    </row>
    <row r="75" spans="1:15" x14ac:dyDescent="0.25">
      <c r="A75" s="1">
        <v>42005</v>
      </c>
      <c r="B75">
        <v>14.29</v>
      </c>
      <c r="C75">
        <v>14.45</v>
      </c>
      <c r="D75">
        <v>14.29</v>
      </c>
      <c r="E75">
        <v>14.45</v>
      </c>
      <c r="F75">
        <v>12.430968999999999</v>
      </c>
      <c r="G75">
        <v>0</v>
      </c>
      <c r="H75" s="9">
        <f t="shared" ref="H75:H138" si="16">(F75-F76)/F76</f>
        <v>1.5176481166269157E-2</v>
      </c>
      <c r="I75" s="9">
        <f t="shared" si="13"/>
        <v>5.9944256223553552E-2</v>
      </c>
      <c r="J75" s="31">
        <f t="shared" ref="J75:J138" si="17">VAR(H75:H86)</f>
        <v>3.1878453540199173E-5</v>
      </c>
      <c r="K75" s="9">
        <f t="shared" si="14"/>
        <v>6.3713072117290465E-2</v>
      </c>
      <c r="L75" s="9">
        <f t="shared" ref="L75:L138" si="18">VAR(H75:H98)</f>
        <v>1.032854418587289E-4</v>
      </c>
      <c r="O75" s="21">
        <f t="shared" si="15"/>
        <v>196808.63965326399</v>
      </c>
    </row>
    <row r="76" spans="1:15" x14ac:dyDescent="0.25">
      <c r="A76" s="1">
        <v>41974</v>
      </c>
      <c r="B76">
        <v>14.25</v>
      </c>
      <c r="C76">
        <v>14.3</v>
      </c>
      <c r="D76">
        <v>14.23</v>
      </c>
      <c r="E76">
        <v>14.27</v>
      </c>
      <c r="F76">
        <v>12.245131000000001</v>
      </c>
      <c r="G76">
        <v>0</v>
      </c>
      <c r="H76" s="9">
        <f t="shared" si="16"/>
        <v>5.2147471183400535E-3</v>
      </c>
      <c r="I76" s="9">
        <f t="shared" si="13"/>
        <v>5.5313976895895081E-2</v>
      </c>
      <c r="J76" s="31">
        <f t="shared" si="17"/>
        <v>3.4756946572908594E-5</v>
      </c>
      <c r="K76" s="9">
        <f t="shared" si="14"/>
        <v>5.1897643422282605E-2</v>
      </c>
      <c r="L76" s="9">
        <f t="shared" si="18"/>
        <v>9.6437752453412402E-5</v>
      </c>
      <c r="O76" s="21">
        <f t="shared" si="15"/>
        <v>193866.42943812444</v>
      </c>
    </row>
    <row r="77" spans="1:15" x14ac:dyDescent="0.25">
      <c r="A77" s="1">
        <v>41944</v>
      </c>
      <c r="B77">
        <v>14.24</v>
      </c>
      <c r="C77">
        <v>14.24</v>
      </c>
      <c r="D77">
        <v>14.19</v>
      </c>
      <c r="E77">
        <v>14.23</v>
      </c>
      <c r="F77">
        <v>12.181607</v>
      </c>
      <c r="G77">
        <v>0</v>
      </c>
      <c r="H77" s="9">
        <f t="shared" si="16"/>
        <v>4.1998956513989311E-4</v>
      </c>
      <c r="I77" s="9">
        <f t="shared" si="13"/>
        <v>6.7414453373636232E-2</v>
      </c>
      <c r="J77" s="31">
        <f t="shared" si="17"/>
        <v>3.9481277787555169E-5</v>
      </c>
      <c r="K77" s="9">
        <f t="shared" si="14"/>
        <v>5.0526504788492597E-2</v>
      </c>
      <c r="L77" s="9">
        <f t="shared" si="18"/>
        <v>1.0447943419977656E-4</v>
      </c>
      <c r="O77" s="21">
        <f t="shared" si="15"/>
        <v>192860.70960845274</v>
      </c>
    </row>
    <row r="78" spans="1:15" x14ac:dyDescent="0.25">
      <c r="A78" s="1">
        <v>41913</v>
      </c>
      <c r="B78">
        <v>14.24</v>
      </c>
      <c r="C78">
        <v>14.41</v>
      </c>
      <c r="D78">
        <v>14.24</v>
      </c>
      <c r="E78">
        <v>14.26</v>
      </c>
      <c r="F78">
        <v>12.176493000000001</v>
      </c>
      <c r="G78">
        <v>0</v>
      </c>
      <c r="H78" s="9">
        <f t="shared" si="16"/>
        <v>5.2177406152862944E-3</v>
      </c>
      <c r="I78" s="9">
        <f t="shared" si="13"/>
        <v>6.5258062227413802E-2</v>
      </c>
      <c r="J78" s="31">
        <f t="shared" si="17"/>
        <v>4.1530209607271166E-5</v>
      </c>
      <c r="K78" s="9">
        <f t="shared" si="14"/>
        <v>3.7459672901595825E-2</v>
      </c>
      <c r="L78" s="9">
        <f t="shared" si="18"/>
        <v>1.1187024866707066E-4</v>
      </c>
      <c r="O78" s="21">
        <f t="shared" si="15"/>
        <v>192779.74412754882</v>
      </c>
    </row>
    <row r="79" spans="1:15" x14ac:dyDescent="0.25">
      <c r="A79" s="1">
        <v>41883</v>
      </c>
      <c r="B79">
        <v>14.24</v>
      </c>
      <c r="C79">
        <v>14.24</v>
      </c>
      <c r="D79">
        <v>14.17</v>
      </c>
      <c r="E79">
        <v>14.22</v>
      </c>
      <c r="F79">
        <v>12.113289</v>
      </c>
      <c r="G79">
        <v>0</v>
      </c>
      <c r="H79" s="9">
        <f t="shared" si="16"/>
        <v>4.2417699875449638E-4</v>
      </c>
      <c r="I79" s="9">
        <f t="shared" si="13"/>
        <v>5.8116489268449596E-2</v>
      </c>
      <c r="J79" s="31">
        <f t="shared" si="17"/>
        <v>4.2102829390443868E-5</v>
      </c>
      <c r="K79" s="9">
        <f t="shared" si="14"/>
        <v>4.7584434129803087E-2</v>
      </c>
      <c r="L79" s="9">
        <f t="shared" si="18"/>
        <v>1.1146455246083514E-4</v>
      </c>
      <c r="O79" s="21">
        <f t="shared" si="15"/>
        <v>191779.09057748003</v>
      </c>
    </row>
    <row r="80" spans="1:15" x14ac:dyDescent="0.25">
      <c r="A80" s="1">
        <v>41852</v>
      </c>
      <c r="B80">
        <v>14.13</v>
      </c>
      <c r="C80">
        <v>14.25</v>
      </c>
      <c r="D80">
        <v>14.13</v>
      </c>
      <c r="E80">
        <v>14.25</v>
      </c>
      <c r="F80">
        <v>12.108153</v>
      </c>
      <c r="G80">
        <v>0</v>
      </c>
      <c r="H80" s="9">
        <f t="shared" si="16"/>
        <v>1.1065043527520208E-2</v>
      </c>
      <c r="I80" s="9">
        <f t="shared" si="13"/>
        <v>6.5908268607602266E-2</v>
      </c>
      <c r="J80" s="31">
        <f t="shared" si="17"/>
        <v>5.6016660337186434E-5</v>
      </c>
      <c r="K80" s="9">
        <f t="shared" si="14"/>
        <v>4.8962940663043929E-2</v>
      </c>
      <c r="L80" s="9">
        <f t="shared" si="18"/>
        <v>1.1223797530252261E-4</v>
      </c>
      <c r="O80" s="21">
        <f t="shared" si="15"/>
        <v>191697.77678985341</v>
      </c>
    </row>
    <row r="81" spans="1:15" x14ac:dyDescent="0.25">
      <c r="A81" s="1">
        <v>41821</v>
      </c>
      <c r="B81">
        <v>14.13</v>
      </c>
      <c r="C81">
        <v>14.16</v>
      </c>
      <c r="D81">
        <v>14.07</v>
      </c>
      <c r="E81">
        <v>14.13</v>
      </c>
      <c r="F81">
        <v>11.975642000000001</v>
      </c>
      <c r="G81">
        <v>0</v>
      </c>
      <c r="H81" s="9">
        <f t="shared" si="16"/>
        <v>1.8432928367737543E-3</v>
      </c>
      <c r="I81" s="9">
        <f t="shared" si="13"/>
        <v>7.5169003466482226E-2</v>
      </c>
      <c r="J81" s="31">
        <f t="shared" si="17"/>
        <v>7.8719077307744587E-5</v>
      </c>
      <c r="K81" s="9">
        <f t="shared" si="14"/>
        <v>4.4509415213364635E-2</v>
      </c>
      <c r="L81" s="9">
        <f t="shared" si="18"/>
        <v>1.0877607103630855E-4</v>
      </c>
      <c r="O81" s="21">
        <f t="shared" si="15"/>
        <v>189599.8462384142</v>
      </c>
    </row>
    <row r="82" spans="1:15" x14ac:dyDescent="0.25">
      <c r="A82" s="1">
        <v>41791</v>
      </c>
      <c r="B82">
        <v>14.18</v>
      </c>
      <c r="C82">
        <v>14.18</v>
      </c>
      <c r="D82">
        <v>14.09</v>
      </c>
      <c r="E82">
        <v>14.14</v>
      </c>
      <c r="F82">
        <v>11.953607999999999</v>
      </c>
      <c r="G82">
        <v>0</v>
      </c>
      <c r="H82" s="9">
        <f t="shared" si="16"/>
        <v>-8.4797805504689054E-4</v>
      </c>
      <c r="I82" s="9">
        <f t="shared" si="13"/>
        <v>6.1974564546387979E-2</v>
      </c>
      <c r="J82" s="31">
        <f t="shared" si="17"/>
        <v>8.5133440761484073E-5</v>
      </c>
      <c r="K82" s="9">
        <f t="shared" si="14"/>
        <v>4.4551850802275139E-2</v>
      </c>
      <c r="L82" s="9">
        <f t="shared" si="18"/>
        <v>1.1465277327716516E-4</v>
      </c>
      <c r="O82" s="21">
        <f t="shared" si="15"/>
        <v>189251.00122350664</v>
      </c>
    </row>
    <row r="83" spans="1:15" x14ac:dyDescent="0.25">
      <c r="A83" s="1">
        <v>41760</v>
      </c>
      <c r="B83">
        <v>14.09</v>
      </c>
      <c r="C83">
        <v>14.19</v>
      </c>
      <c r="D83">
        <v>14.09</v>
      </c>
      <c r="E83">
        <v>14.19</v>
      </c>
      <c r="F83">
        <v>11.963753000000001</v>
      </c>
      <c r="G83">
        <v>0</v>
      </c>
      <c r="H83" s="9">
        <f t="shared" si="16"/>
        <v>1.0468070737265956E-2</v>
      </c>
      <c r="I83" s="9">
        <f t="shared" si="13"/>
        <v>5.863212243221777E-2</v>
      </c>
      <c r="J83" s="31">
        <f t="shared" si="17"/>
        <v>1.6170263813901077E-4</v>
      </c>
      <c r="K83" s="9">
        <f t="shared" si="14"/>
        <v>5.9894676328999856E-2</v>
      </c>
      <c r="L83" s="9">
        <f t="shared" si="18"/>
        <v>1.1487236656203556E-4</v>
      </c>
      <c r="O83" s="21">
        <f t="shared" si="15"/>
        <v>189411.61811904251</v>
      </c>
    </row>
    <row r="84" spans="1:15" x14ac:dyDescent="0.25">
      <c r="A84" s="1">
        <v>41730</v>
      </c>
      <c r="B84">
        <v>13.96</v>
      </c>
      <c r="C84">
        <v>14.09</v>
      </c>
      <c r="D84">
        <v>13.95</v>
      </c>
      <c r="E84">
        <v>14.08</v>
      </c>
      <c r="F84">
        <v>11.839812999999999</v>
      </c>
      <c r="G84">
        <v>0</v>
      </c>
      <c r="H84" s="9">
        <f t="shared" si="16"/>
        <v>1.0620560700118402E-2</v>
      </c>
      <c r="I84" s="9">
        <f t="shared" si="13"/>
        <v>2.0758627033822485E-2</v>
      </c>
      <c r="J84" s="31">
        <f t="shared" si="17"/>
        <v>1.7390104639889768E-4</v>
      </c>
      <c r="K84" s="9">
        <f t="shared" si="14"/>
        <v>4.7294959804556037E-2</v>
      </c>
      <c r="L84" s="9">
        <f t="shared" si="18"/>
        <v>1.1288253799848258E-4</v>
      </c>
      <c r="O84" s="21">
        <f t="shared" si="15"/>
        <v>187449.38470034234</v>
      </c>
    </row>
    <row r="85" spans="1:15" x14ac:dyDescent="0.25">
      <c r="A85" s="1">
        <v>41699</v>
      </c>
      <c r="B85">
        <v>14.04</v>
      </c>
      <c r="C85">
        <v>14.04</v>
      </c>
      <c r="D85">
        <v>13.93</v>
      </c>
      <c r="E85">
        <v>13.97</v>
      </c>
      <c r="F85">
        <v>11.715389</v>
      </c>
      <c r="G85">
        <v>0</v>
      </c>
      <c r="H85" s="9">
        <f t="shared" si="16"/>
        <v>-1.0706904687316316E-3</v>
      </c>
      <c r="I85" s="9">
        <f t="shared" si="13"/>
        <v>-2.9476535537288902E-3</v>
      </c>
      <c r="J85" s="31">
        <f t="shared" si="17"/>
        <v>1.7201129157084114E-4</v>
      </c>
      <c r="K85" s="9">
        <f t="shared" si="14"/>
        <v>4.3381405360923227E-2</v>
      </c>
      <c r="L85" s="9">
        <f t="shared" si="18"/>
        <v>1.1335013886280329E-4</v>
      </c>
      <c r="O85" s="21">
        <f t="shared" si="15"/>
        <v>185479.48853374281</v>
      </c>
    </row>
    <row r="86" spans="1:15" x14ac:dyDescent="0.25">
      <c r="A86" s="1">
        <v>41671</v>
      </c>
      <c r="B86">
        <v>13.92</v>
      </c>
      <c r="C86">
        <v>14.02</v>
      </c>
      <c r="D86">
        <v>13.92</v>
      </c>
      <c r="E86">
        <v>14.02</v>
      </c>
      <c r="F86">
        <v>11.727945999999999</v>
      </c>
      <c r="G86">
        <v>0</v>
      </c>
      <c r="H86" s="9">
        <f t="shared" si="16"/>
        <v>1.0741766182844736E-2</v>
      </c>
      <c r="I86" s="9">
        <f t="shared" si="13"/>
        <v>7.6179117280373776E-3</v>
      </c>
      <c r="J86" s="31">
        <f t="shared" si="17"/>
        <v>1.7365325269631077E-4</v>
      </c>
      <c r="K86" s="9">
        <f t="shared" si="14"/>
        <v>5.6242088054682629E-2</v>
      </c>
      <c r="L86" s="9">
        <f t="shared" si="18"/>
        <v>1.1869715214653248E-4</v>
      </c>
      <c r="O86" s="21">
        <f t="shared" si="15"/>
        <v>185678.29251178555</v>
      </c>
    </row>
    <row r="87" spans="1:15" x14ac:dyDescent="0.25">
      <c r="A87" s="1">
        <v>41640</v>
      </c>
      <c r="B87">
        <v>13.72</v>
      </c>
      <c r="C87">
        <v>13.94</v>
      </c>
      <c r="D87">
        <v>13.72</v>
      </c>
      <c r="E87">
        <v>13.91</v>
      </c>
      <c r="F87">
        <v>11.603306</v>
      </c>
      <c r="G87">
        <v>0</v>
      </c>
      <c r="H87" s="9">
        <f t="shared" si="16"/>
        <v>1.6740774129146825E-2</v>
      </c>
      <c r="I87" s="9">
        <f t="shared" si="13"/>
        <v>-7.1097215368335458E-3</v>
      </c>
      <c r="J87" s="31">
        <f t="shared" si="17"/>
        <v>1.6465913734562445E-4</v>
      </c>
      <c r="K87" s="9">
        <f t="shared" si="14"/>
        <v>3.5171806956567152E-2</v>
      </c>
      <c r="L87" s="9">
        <f t="shared" si="18"/>
        <v>1.1529594995206132E-4</v>
      </c>
      <c r="O87" s="21">
        <f t="shared" si="15"/>
        <v>183704.97660645406</v>
      </c>
    </row>
    <row r="88" spans="1:15" x14ac:dyDescent="0.25">
      <c r="A88" s="1">
        <v>41609</v>
      </c>
      <c r="B88">
        <v>13.76</v>
      </c>
      <c r="C88">
        <v>13.76</v>
      </c>
      <c r="D88">
        <v>13.71</v>
      </c>
      <c r="E88">
        <v>13.72</v>
      </c>
      <c r="F88">
        <v>11.412255999999999</v>
      </c>
      <c r="G88">
        <v>0</v>
      </c>
      <c r="H88" s="9">
        <f t="shared" si="16"/>
        <v>-1.6010593359537082E-3</v>
      </c>
      <c r="I88" s="9">
        <f t="shared" si="13"/>
        <v>-1.9649100321441737E-2</v>
      </c>
      <c r="J88" s="31">
        <f t="shared" si="17"/>
        <v>1.3886516591688855E-4</v>
      </c>
      <c r="K88" s="9">
        <f t="shared" si="14"/>
        <v>1.806226026518613E-2</v>
      </c>
      <c r="L88" s="9">
        <f t="shared" si="18"/>
        <v>1.2370621349498415E-4</v>
      </c>
      <c r="O88" s="21">
        <f t="shared" si="15"/>
        <v>180680.24936228216</v>
      </c>
    </row>
    <row r="89" spans="1:15" x14ac:dyDescent="0.25">
      <c r="A89" s="1">
        <v>41579</v>
      </c>
      <c r="B89">
        <v>13.84</v>
      </c>
      <c r="C89">
        <v>13.84</v>
      </c>
      <c r="D89">
        <v>13.76</v>
      </c>
      <c r="E89">
        <v>13.78</v>
      </c>
      <c r="F89">
        <v>11.430557</v>
      </c>
      <c r="G89">
        <v>0</v>
      </c>
      <c r="H89" s="9">
        <f t="shared" si="16"/>
        <v>-1.521317354609326E-3</v>
      </c>
      <c r="I89" s="9">
        <f t="shared" si="13"/>
        <v>-1.4243104953587962E-2</v>
      </c>
      <c r="J89" s="31">
        <f t="shared" si="17"/>
        <v>1.4855592132868297E-4</v>
      </c>
      <c r="K89" s="9">
        <f t="shared" si="14"/>
        <v>4.2292300324581131E-2</v>
      </c>
      <c r="L89" s="9">
        <f t="shared" si="18"/>
        <v>1.3623472582529356E-4</v>
      </c>
      <c r="O89" s="21">
        <f t="shared" si="15"/>
        <v>180969.99305919706</v>
      </c>
    </row>
    <row r="90" spans="1:15" x14ac:dyDescent="0.25">
      <c r="A90" s="1">
        <v>41548</v>
      </c>
      <c r="B90">
        <v>13.76</v>
      </c>
      <c r="C90">
        <v>13.84</v>
      </c>
      <c r="D90">
        <v>13.7</v>
      </c>
      <c r="E90">
        <v>13.84</v>
      </c>
      <c r="F90">
        <v>11.447972999999999</v>
      </c>
      <c r="G90">
        <v>0</v>
      </c>
      <c r="H90" s="9">
        <f t="shared" si="16"/>
        <v>7.7911205364334189E-3</v>
      </c>
      <c r="I90" s="9">
        <f t="shared" si="13"/>
        <v>-2.4611575437500824E-2</v>
      </c>
      <c r="J90" s="31">
        <f t="shared" si="17"/>
        <v>1.7321863665622982E-4</v>
      </c>
      <c r="K90" s="9">
        <f t="shared" si="14"/>
        <v>6.4285486516183155E-2</v>
      </c>
      <c r="L90" s="9">
        <f t="shared" si="18"/>
        <v>1.3608670971905642E-4</v>
      </c>
      <c r="O90" s="21">
        <f t="shared" si="15"/>
        <v>181245.72532658515</v>
      </c>
    </row>
    <row r="91" spans="1:15" x14ac:dyDescent="0.25">
      <c r="A91" s="1">
        <v>41518</v>
      </c>
      <c r="B91">
        <v>13.5</v>
      </c>
      <c r="C91">
        <v>13.77</v>
      </c>
      <c r="D91">
        <v>13.48</v>
      </c>
      <c r="E91">
        <v>13.77</v>
      </c>
      <c r="F91">
        <v>11.35947</v>
      </c>
      <c r="G91">
        <v>0</v>
      </c>
      <c r="H91" s="9">
        <f t="shared" si="16"/>
        <v>1.9849294076042037E-2</v>
      </c>
      <c r="I91" s="9">
        <f t="shared" si="13"/>
        <v>-1.7607525754196551E-2</v>
      </c>
      <c r="J91" s="31">
        <f t="shared" si="17"/>
        <v>1.6686930651834406E-4</v>
      </c>
      <c r="K91" s="9">
        <f t="shared" si="14"/>
        <v>6.3077203688263875E-2</v>
      </c>
      <c r="L91" s="9">
        <f t="shared" si="18"/>
        <v>1.367018072437041E-4</v>
      </c>
      <c r="O91" s="21">
        <f t="shared" si="15"/>
        <v>179844.53487753545</v>
      </c>
    </row>
    <row r="92" spans="1:15" x14ac:dyDescent="0.25">
      <c r="A92" s="1">
        <v>41487</v>
      </c>
      <c r="B92">
        <v>13.71</v>
      </c>
      <c r="C92">
        <v>13.71</v>
      </c>
      <c r="D92">
        <v>13.54</v>
      </c>
      <c r="E92">
        <v>13.54</v>
      </c>
      <c r="F92">
        <v>11.138381000000001</v>
      </c>
      <c r="G92">
        <v>0</v>
      </c>
      <c r="H92" s="9">
        <f t="shared" si="16"/>
        <v>-1.0451295355614541E-2</v>
      </c>
      <c r="I92" s="9">
        <f t="shared" si="13"/>
        <v>-3.5051102510401298E-2</v>
      </c>
      <c r="J92" s="31">
        <f t="shared" si="17"/>
        <v>1.3093499690103091E-4</v>
      </c>
      <c r="K92" s="9">
        <f t="shared" si="14"/>
        <v>3.8609631063753445E-2</v>
      </c>
      <c r="L92" s="9">
        <f t="shared" si="18"/>
        <v>1.2402641331929243E-4</v>
      </c>
      <c r="O92" s="21">
        <f t="shared" si="15"/>
        <v>176344.22646776465</v>
      </c>
    </row>
    <row r="93" spans="1:15" x14ac:dyDescent="0.25">
      <c r="A93" s="1">
        <v>41456</v>
      </c>
      <c r="B93">
        <v>13.81</v>
      </c>
      <c r="C93">
        <v>13.81</v>
      </c>
      <c r="D93">
        <v>13.66</v>
      </c>
      <c r="E93">
        <v>13.72</v>
      </c>
      <c r="F93">
        <v>11.256021</v>
      </c>
      <c r="G93">
        <v>0</v>
      </c>
      <c r="H93" s="9">
        <f t="shared" si="16"/>
        <v>-3.992693482420249E-3</v>
      </c>
      <c r="I93" s="9">
        <f t="shared" si="13"/>
        <v>-1.8255563055462769E-2</v>
      </c>
      <c r="J93" s="31">
        <f t="shared" si="17"/>
        <v>1.2544017695537125E-4</v>
      </c>
      <c r="K93" s="9">
        <f t="shared" si="14"/>
        <v>5.6603364453135581E-2</v>
      </c>
      <c r="L93" s="9">
        <f t="shared" si="18"/>
        <v>1.2275695126408721E-4</v>
      </c>
      <c r="O93" s="21">
        <f t="shared" si="15"/>
        <v>178206.71750678259</v>
      </c>
    </row>
    <row r="94" spans="1:15" x14ac:dyDescent="0.25">
      <c r="A94" s="1">
        <v>41426</v>
      </c>
      <c r="B94">
        <v>14.21</v>
      </c>
      <c r="C94">
        <v>14.21</v>
      </c>
      <c r="D94">
        <v>13.6</v>
      </c>
      <c r="E94">
        <v>13.81</v>
      </c>
      <c r="F94">
        <v>11.301143</v>
      </c>
      <c r="G94">
        <v>0</v>
      </c>
      <c r="H94" s="9">
        <f t="shared" si="16"/>
        <v>-2.5682313344569382E-2</v>
      </c>
      <c r="I94" s="9">
        <f t="shared" si="13"/>
        <v>-1.2463029000852574E-2</v>
      </c>
      <c r="J94" s="31">
        <f t="shared" si="17"/>
        <v>1.4324401075087941E-4</v>
      </c>
      <c r="K94" s="9">
        <f t="shared" si="14"/>
        <v>7.5820337135608581E-2</v>
      </c>
      <c r="L94" s="9">
        <f t="shared" si="18"/>
        <v>1.2230982563130529E-4</v>
      </c>
      <c r="O94" s="21">
        <f t="shared" si="15"/>
        <v>178921.0945950397</v>
      </c>
    </row>
    <row r="95" spans="1:15" x14ac:dyDescent="0.25">
      <c r="A95" s="1">
        <v>41395</v>
      </c>
      <c r="B95">
        <v>14.44</v>
      </c>
      <c r="C95">
        <v>14.44</v>
      </c>
      <c r="D95">
        <v>14.21</v>
      </c>
      <c r="E95">
        <v>14.21</v>
      </c>
      <c r="F95">
        <v>11.599033</v>
      </c>
      <c r="G95">
        <v>0</v>
      </c>
      <c r="H95" s="9">
        <f t="shared" si="16"/>
        <v>-1.2850271624977058E-2</v>
      </c>
      <c r="I95" s="9">
        <f t="shared" si="13"/>
        <v>2.7583345064411478E-2</v>
      </c>
      <c r="J95" s="31">
        <f t="shared" si="17"/>
        <v>7.83589540874393E-5</v>
      </c>
      <c r="K95" s="9">
        <f t="shared" si="14"/>
        <v>0.11488277279851405</v>
      </c>
      <c r="L95" s="9">
        <f t="shared" si="18"/>
        <v>8.3758760049783913E-5</v>
      </c>
      <c r="O95" s="21">
        <f t="shared" si="15"/>
        <v>183637.32594163151</v>
      </c>
    </row>
    <row r="96" spans="1:15" x14ac:dyDescent="0.25">
      <c r="A96" s="1">
        <v>41365</v>
      </c>
      <c r="B96">
        <v>14.33</v>
      </c>
      <c r="C96">
        <v>14.43</v>
      </c>
      <c r="D96">
        <v>14.33</v>
      </c>
      <c r="E96">
        <v>14.43</v>
      </c>
      <c r="F96">
        <v>11.750024</v>
      </c>
      <c r="G96">
        <v>0</v>
      </c>
      <c r="H96" s="9">
        <f t="shared" si="16"/>
        <v>9.5147646172928455E-3</v>
      </c>
      <c r="I96" s="9">
        <f t="shared" si="13"/>
        <v>3.9352641193114206E-2</v>
      </c>
      <c r="J96" s="31">
        <f t="shared" si="17"/>
        <v>5.6872060551104021E-5</v>
      </c>
      <c r="K96" s="9">
        <f t="shared" si="14"/>
        <v>0.13290784936733724</v>
      </c>
      <c r="L96" s="9">
        <f t="shared" si="18"/>
        <v>7.3654484084915772E-5</v>
      </c>
      <c r="O96" s="21">
        <f t="shared" si="15"/>
        <v>186027.83414013847</v>
      </c>
    </row>
    <row r="97" spans="1:15" x14ac:dyDescent="0.25">
      <c r="A97" s="1">
        <v>41334</v>
      </c>
      <c r="B97">
        <v>14.43</v>
      </c>
      <c r="C97">
        <v>14.43</v>
      </c>
      <c r="D97">
        <v>14.29</v>
      </c>
      <c r="E97">
        <v>14.33</v>
      </c>
      <c r="F97">
        <v>11.639279</v>
      </c>
      <c r="G97">
        <v>0</v>
      </c>
      <c r="H97" s="9">
        <f t="shared" si="16"/>
        <v>-4.0315262373942532E-3</v>
      </c>
      <c r="I97" s="9">
        <f t="shared" si="13"/>
        <v>3.6602991194563082E-2</v>
      </c>
      <c r="J97" s="31">
        <f t="shared" si="17"/>
        <v>5.8909772722388878E-5</v>
      </c>
      <c r="K97" s="9">
        <f t="shared" si="14"/>
        <v>0.1392149109370428</v>
      </c>
      <c r="L97" s="9">
        <f t="shared" si="18"/>
        <v>7.7598171855147258E-5</v>
      </c>
      <c r="O97" s="21">
        <f t="shared" si="15"/>
        <v>184274.50559443937</v>
      </c>
    </row>
    <row r="98" spans="1:15" x14ac:dyDescent="0.25">
      <c r="A98" s="1">
        <v>41306</v>
      </c>
      <c r="B98">
        <v>14.4</v>
      </c>
      <c r="C98">
        <v>14.42</v>
      </c>
      <c r="D98">
        <v>14.37</v>
      </c>
      <c r="E98">
        <v>14.42</v>
      </c>
      <c r="F98">
        <v>11.686393000000001</v>
      </c>
      <c r="G98">
        <v>0</v>
      </c>
      <c r="H98" s="9">
        <f t="shared" si="16"/>
        <v>3.9001834122198921E-3</v>
      </c>
      <c r="I98" s="9">
        <f t="shared" si="13"/>
        <v>5.2499742422725017E-2</v>
      </c>
      <c r="J98" s="31">
        <f t="shared" si="17"/>
        <v>6.9162904113256754E-5</v>
      </c>
      <c r="K98" s="9">
        <f t="shared" si="14"/>
        <v>0.16231306246362309</v>
      </c>
      <c r="L98" s="9">
        <f t="shared" si="18"/>
        <v>7.6802559272044218E-5</v>
      </c>
      <c r="O98" s="21">
        <f t="shared" si="15"/>
        <v>185020.42027322459</v>
      </c>
    </row>
    <row r="99" spans="1:15" x14ac:dyDescent="0.25">
      <c r="A99" s="1">
        <v>41275</v>
      </c>
      <c r="B99">
        <v>14.38</v>
      </c>
      <c r="C99">
        <v>14.48</v>
      </c>
      <c r="D99">
        <v>14.36</v>
      </c>
      <c r="E99">
        <v>14.4</v>
      </c>
      <c r="F99">
        <v>11.640991</v>
      </c>
      <c r="G99">
        <v>0</v>
      </c>
      <c r="H99" s="9">
        <f t="shared" si="16"/>
        <v>3.9044591985523082E-3</v>
      </c>
      <c r="I99" s="9">
        <f t="shared" si="13"/>
        <v>3.8533818571632544E-2</v>
      </c>
      <c r="J99" s="31">
        <f t="shared" si="17"/>
        <v>7.019343003880056E-5</v>
      </c>
      <c r="K99" s="9">
        <f t="shared" si="14"/>
        <v>0.15421784106266243</v>
      </c>
      <c r="L99" s="9">
        <f t="shared" si="18"/>
        <v>8.0095856408473934E-5</v>
      </c>
      <c r="O99" s="21">
        <f t="shared" si="15"/>
        <v>184301.61019031491</v>
      </c>
    </row>
    <row r="100" spans="1:15" x14ac:dyDescent="0.25">
      <c r="A100" s="1">
        <v>41244</v>
      </c>
      <c r="B100">
        <v>14.59</v>
      </c>
      <c r="C100">
        <v>14.59</v>
      </c>
      <c r="D100">
        <v>14.35</v>
      </c>
      <c r="E100">
        <v>14.38</v>
      </c>
      <c r="F100">
        <v>11.595715999999999</v>
      </c>
      <c r="G100">
        <v>0</v>
      </c>
      <c r="H100" s="9">
        <f t="shared" si="16"/>
        <v>-1.2023599207111609E-2</v>
      </c>
      <c r="I100" s="9">
        <f t="shared" si="13"/>
        <v>3.4428323405397081E-2</v>
      </c>
      <c r="J100" s="31">
        <f t="shared" si="17"/>
        <v>1.0036473771947952E-4</v>
      </c>
      <c r="K100" s="9">
        <f t="shared" si="14"/>
        <v>0.16754981817251832</v>
      </c>
      <c r="L100" s="9">
        <f t="shared" si="18"/>
        <v>8.7285082922467912E-5</v>
      </c>
      <c r="O100" s="21">
        <f t="shared" si="15"/>
        <v>183584.81078712264</v>
      </c>
    </row>
    <row r="101" spans="1:15" x14ac:dyDescent="0.25">
      <c r="A101" s="1">
        <v>41214</v>
      </c>
      <c r="B101">
        <v>14.41</v>
      </c>
      <c r="C101">
        <v>14.59</v>
      </c>
      <c r="D101">
        <v>14.41</v>
      </c>
      <c r="E101">
        <v>14.59</v>
      </c>
      <c r="F101">
        <v>11.736834999999999</v>
      </c>
      <c r="G101">
        <v>0</v>
      </c>
      <c r="H101" s="9">
        <f t="shared" si="16"/>
        <v>1.5027846850666784E-2</v>
      </c>
      <c r="I101" s="9">
        <f t="shared" si="13"/>
        <v>7.0220178306276235E-2</v>
      </c>
      <c r="J101" s="31">
        <f t="shared" si="17"/>
        <v>8.7406194206014087E-5</v>
      </c>
      <c r="K101" s="9">
        <f t="shared" si="14"/>
        <v>0.17389679704802366</v>
      </c>
      <c r="L101" s="9">
        <f t="shared" si="18"/>
        <v>9.3586162460697599E-5</v>
      </c>
      <c r="O101" s="21">
        <f t="shared" si="15"/>
        <v>185819.02425987998</v>
      </c>
    </row>
    <row r="102" spans="1:15" x14ac:dyDescent="0.25">
      <c r="A102" s="1">
        <v>41183</v>
      </c>
      <c r="B102">
        <v>14.42</v>
      </c>
      <c r="C102">
        <v>14.44</v>
      </c>
      <c r="D102">
        <v>14.4</v>
      </c>
      <c r="E102">
        <v>14.41</v>
      </c>
      <c r="F102">
        <v>11.563067</v>
      </c>
      <c r="G102">
        <v>0</v>
      </c>
      <c r="H102" s="9">
        <f t="shared" si="16"/>
        <v>1.7406257918777437E-3</v>
      </c>
      <c r="I102" s="9">
        <f t="shared" si="13"/>
        <v>7.4985448315979031E-2</v>
      </c>
      <c r="J102" s="31">
        <f t="shared" si="17"/>
        <v>8.153690787154987E-5</v>
      </c>
      <c r="K102" s="9">
        <f t="shared" si="14"/>
        <v>0.13842051984451492</v>
      </c>
      <c r="L102" s="9">
        <f t="shared" si="18"/>
        <v>1.1212691302356461E-4</v>
      </c>
      <c r="O102" s="21">
        <f t="shared" si="15"/>
        <v>183067.90777851251</v>
      </c>
    </row>
    <row r="103" spans="1:15" x14ac:dyDescent="0.25">
      <c r="A103" s="1">
        <v>41153</v>
      </c>
      <c r="B103">
        <v>14.36</v>
      </c>
      <c r="C103">
        <v>14.42</v>
      </c>
      <c r="D103">
        <v>14.28</v>
      </c>
      <c r="E103">
        <v>14.42</v>
      </c>
      <c r="F103">
        <v>11.542975</v>
      </c>
      <c r="G103">
        <v>0</v>
      </c>
      <c r="H103" s="9">
        <f t="shared" si="16"/>
        <v>6.7724191381545364E-3</v>
      </c>
      <c r="I103" s="9">
        <f t="shared" si="13"/>
        <v>8.0250538558888584E-2</v>
      </c>
      <c r="J103" s="31">
        <f t="shared" si="17"/>
        <v>8.8709344734647601E-5</v>
      </c>
      <c r="K103" s="9">
        <f t="shared" si="14"/>
        <v>0.11670399501888776</v>
      </c>
      <c r="L103" s="9">
        <f t="shared" si="18"/>
        <v>1.1471652692072224E-4</v>
      </c>
      <c r="O103" s="21">
        <f t="shared" si="15"/>
        <v>182749.80874794512</v>
      </c>
    </row>
    <row r="104" spans="1:15" x14ac:dyDescent="0.25">
      <c r="A104" s="1">
        <v>41122</v>
      </c>
      <c r="B104">
        <v>14.38</v>
      </c>
      <c r="C104">
        <v>14.38</v>
      </c>
      <c r="D104">
        <v>14.29</v>
      </c>
      <c r="E104">
        <v>14.36</v>
      </c>
      <c r="F104">
        <v>11.465327</v>
      </c>
      <c r="G104">
        <v>0</v>
      </c>
      <c r="H104" s="9">
        <f t="shared" si="16"/>
        <v>1.8839950166759697E-3</v>
      </c>
      <c r="I104" s="9">
        <f t="shared" si="13"/>
        <v>6.9096042368750943E-2</v>
      </c>
      <c r="J104" s="31">
        <f t="shared" si="17"/>
        <v>8.8701402902825039E-5</v>
      </c>
      <c r="K104" s="9">
        <f t="shared" si="14"/>
        <v>0.10518326288412702</v>
      </c>
      <c r="L104" s="9">
        <f t="shared" si="18"/>
        <v>1.1759701652646574E-4</v>
      </c>
      <c r="O104" s="21">
        <f t="shared" si="15"/>
        <v>181520.47600230022</v>
      </c>
    </row>
    <row r="105" spans="1:15" x14ac:dyDescent="0.25">
      <c r="A105" s="1">
        <v>41091</v>
      </c>
      <c r="B105">
        <v>14.22</v>
      </c>
      <c r="C105">
        <v>14.4</v>
      </c>
      <c r="D105">
        <v>14.22</v>
      </c>
      <c r="E105">
        <v>14.37</v>
      </c>
      <c r="F105">
        <v>11.443766999999999</v>
      </c>
      <c r="G105">
        <v>0</v>
      </c>
      <c r="H105" s="9">
        <f t="shared" si="16"/>
        <v>1.3827995316309894E-2</v>
      </c>
      <c r="I105" s="9">
        <f t="shared" si="13"/>
        <v>7.4227092701565217E-2</v>
      </c>
      <c r="J105" s="31">
        <f t="shared" si="17"/>
        <v>9.1617155241334423E-5</v>
      </c>
      <c r="K105" s="9">
        <f t="shared" si="14"/>
        <v>9.8441734033660036E-2</v>
      </c>
      <c r="L105" s="9">
        <f t="shared" si="18"/>
        <v>1.3308015471829484E-4</v>
      </c>
      <c r="O105" s="21">
        <f t="shared" si="15"/>
        <v>181179.13541405447</v>
      </c>
    </row>
    <row r="106" spans="1:15" x14ac:dyDescent="0.25">
      <c r="A106" s="1">
        <v>41061</v>
      </c>
      <c r="B106">
        <v>14.29</v>
      </c>
      <c r="C106">
        <v>14.29</v>
      </c>
      <c r="D106">
        <v>14.2</v>
      </c>
      <c r="E106">
        <v>14.21</v>
      </c>
      <c r="F106">
        <v>11.287680999999999</v>
      </c>
      <c r="G106">
        <v>0</v>
      </c>
      <c r="H106" s="9">
        <f t="shared" si="16"/>
        <v>-1.5440768210063288E-3</v>
      </c>
      <c r="I106" s="9">
        <f t="shared" si="13"/>
        <v>7.4538812481109454E-2</v>
      </c>
      <c r="J106" s="31">
        <f t="shared" si="17"/>
        <v>8.8061781404524524E-5</v>
      </c>
      <c r="K106" s="9">
        <f t="shared" si="14"/>
        <v>0.10898448222774618</v>
      </c>
      <c r="L106" s="9">
        <f t="shared" si="18"/>
        <v>1.3274528496123807E-4</v>
      </c>
      <c r="O106" s="21">
        <f t="shared" si="15"/>
        <v>178707.96254499501</v>
      </c>
    </row>
    <row r="107" spans="1:15" x14ac:dyDescent="0.25">
      <c r="A107" s="1">
        <v>41030</v>
      </c>
      <c r="B107">
        <v>14.21</v>
      </c>
      <c r="C107">
        <v>14.3</v>
      </c>
      <c r="D107">
        <v>14.21</v>
      </c>
      <c r="E107">
        <v>14.27</v>
      </c>
      <c r="F107">
        <v>11.305137</v>
      </c>
      <c r="G107">
        <v>0</v>
      </c>
      <c r="H107" s="9">
        <f t="shared" si="16"/>
        <v>6.8440519437956071E-3</v>
      </c>
      <c r="I107" s="9">
        <f t="shared" si="13"/>
        <v>8.6633901759489318E-2</v>
      </c>
      <c r="J107" s="31">
        <f t="shared" si="17"/>
        <v>8.2757110753659249E-5</v>
      </c>
      <c r="K107" s="9">
        <f t="shared" si="14"/>
        <v>0.12556414423215351</v>
      </c>
      <c r="L107" s="9">
        <f t="shared" si="18"/>
        <v>1.3191072124597386E-4</v>
      </c>
      <c r="O107" s="21">
        <f t="shared" si="15"/>
        <v>178984.32809733349</v>
      </c>
    </row>
    <row r="108" spans="1:15" x14ac:dyDescent="0.25">
      <c r="A108" s="1">
        <v>41000</v>
      </c>
      <c r="B108">
        <v>14.09</v>
      </c>
      <c r="C108">
        <v>14.21</v>
      </c>
      <c r="D108">
        <v>14.08</v>
      </c>
      <c r="E108">
        <v>14.21</v>
      </c>
      <c r="F108">
        <v>11.228289999999999</v>
      </c>
      <c r="G108">
        <v>0</v>
      </c>
      <c r="H108" s="9">
        <f t="shared" si="16"/>
        <v>1.1242077247244532E-2</v>
      </c>
      <c r="I108" s="9">
        <f t="shared" si="13"/>
        <v>8.2603565403166712E-2</v>
      </c>
      <c r="J108" s="31">
        <f t="shared" si="17"/>
        <v>8.7879351273335523E-5</v>
      </c>
      <c r="K108" s="9">
        <f t="shared" si="14"/>
        <v>0.11807828536548193</v>
      </c>
      <c r="L108" s="9">
        <f t="shared" si="18"/>
        <v>1.317686056881502E-4</v>
      </c>
      <c r="O108" s="21">
        <f t="shared" si="15"/>
        <v>177767.67688281959</v>
      </c>
    </row>
    <row r="109" spans="1:15" x14ac:dyDescent="0.25">
      <c r="A109" s="1">
        <v>40969</v>
      </c>
      <c r="B109">
        <v>14.23</v>
      </c>
      <c r="C109">
        <v>14.24</v>
      </c>
      <c r="D109">
        <v>14.02</v>
      </c>
      <c r="E109">
        <v>14.09</v>
      </c>
      <c r="F109">
        <v>11.103464000000001</v>
      </c>
      <c r="G109">
        <v>0</v>
      </c>
      <c r="H109" s="9">
        <f t="shared" si="16"/>
        <v>-9.4208588175478877E-3</v>
      </c>
      <c r="I109" s="9">
        <f t="shared" si="13"/>
        <v>8.6771075068538303E-2</v>
      </c>
      <c r="J109" s="31">
        <f t="shared" si="17"/>
        <v>9.2853397816276313E-5</v>
      </c>
      <c r="K109" s="9">
        <f t="shared" si="14"/>
        <v>0.11054407684567862</v>
      </c>
      <c r="L109" s="9">
        <f t="shared" si="18"/>
        <v>1.314261879189064E-4</v>
      </c>
      <c r="O109" s="21">
        <f t="shared" si="15"/>
        <v>175791.41620246891</v>
      </c>
    </row>
    <row r="110" spans="1:15" x14ac:dyDescent="0.25">
      <c r="A110" s="1">
        <v>40940</v>
      </c>
      <c r="B110">
        <v>14.3</v>
      </c>
      <c r="C110">
        <v>14.31</v>
      </c>
      <c r="D110">
        <v>14.24</v>
      </c>
      <c r="E110">
        <v>14.26</v>
      </c>
      <c r="F110">
        <v>11.209063</v>
      </c>
      <c r="G110">
        <v>0</v>
      </c>
      <c r="H110" s="9">
        <f t="shared" si="16"/>
        <v>-6.4140408796543606E-5</v>
      </c>
      <c r="I110" s="9">
        <f t="shared" si="13"/>
        <v>0.1148384572449075</v>
      </c>
      <c r="J110" s="31">
        <f t="shared" si="17"/>
        <v>7.5745275461955736E-5</v>
      </c>
      <c r="K110" s="9">
        <f t="shared" si="14"/>
        <v>0.13297600669694329</v>
      </c>
      <c r="L110" s="9">
        <f t="shared" si="18"/>
        <v>1.2921750787353841E-4</v>
      </c>
      <c r="O110" s="21">
        <f t="shared" si="15"/>
        <v>177463.27263930382</v>
      </c>
    </row>
    <row r="111" spans="1:15" x14ac:dyDescent="0.25">
      <c r="A111" s="1">
        <v>40909</v>
      </c>
      <c r="B111">
        <v>14</v>
      </c>
      <c r="C111">
        <v>14.3</v>
      </c>
      <c r="D111">
        <v>14</v>
      </c>
      <c r="E111">
        <v>14.3</v>
      </c>
      <c r="F111">
        <v>11.209782000000001</v>
      </c>
      <c r="G111">
        <v>0</v>
      </c>
      <c r="H111" s="9">
        <f t="shared" si="16"/>
        <v>2.2160990660130032E-2</v>
      </c>
      <c r="I111" s="9">
        <f t="shared" si="13"/>
        <v>0.11146296555191006</v>
      </c>
      <c r="J111" s="31">
        <f t="shared" si="17"/>
        <v>7.0637839906357959E-5</v>
      </c>
      <c r="K111" s="9">
        <f t="shared" si="14"/>
        <v>0.12452303395995201</v>
      </c>
      <c r="L111" s="9">
        <f t="shared" si="18"/>
        <v>1.2899496493275401E-4</v>
      </c>
      <c r="O111" s="21">
        <f t="shared" si="15"/>
        <v>177474.65593628661</v>
      </c>
    </row>
    <row r="112" spans="1:15" x14ac:dyDescent="0.25">
      <c r="A112" s="1">
        <v>40878</v>
      </c>
      <c r="B112">
        <v>13.8</v>
      </c>
      <c r="C112">
        <v>14.03</v>
      </c>
      <c r="D112">
        <v>13.8</v>
      </c>
      <c r="E112">
        <v>14.03</v>
      </c>
      <c r="F112">
        <v>10.966748000000001</v>
      </c>
      <c r="G112">
        <v>0</v>
      </c>
      <c r="H112" s="9">
        <f t="shared" si="16"/>
        <v>1.9547367091133094E-2</v>
      </c>
      <c r="I112" s="9">
        <f t="shared" si="13"/>
        <v>0.10422026835978308</v>
      </c>
      <c r="J112" s="31">
        <f t="shared" si="17"/>
        <v>7.7012026611694064E-5</v>
      </c>
      <c r="K112" s="9">
        <f t="shared" si="14"/>
        <v>0.11101905592919631</v>
      </c>
      <c r="L112" s="9">
        <f t="shared" si="18"/>
        <v>1.1623838457131523E-4</v>
      </c>
      <c r="O112" s="21">
        <f t="shared" si="15"/>
        <v>173626.91157062282</v>
      </c>
    </row>
    <row r="113" spans="1:15" x14ac:dyDescent="0.25">
      <c r="A113" s="1">
        <v>40848</v>
      </c>
      <c r="B113">
        <v>13.8</v>
      </c>
      <c r="C113">
        <v>13.81</v>
      </c>
      <c r="D113">
        <v>13.77</v>
      </c>
      <c r="E113">
        <v>13.8</v>
      </c>
      <c r="F113">
        <v>10.756487</v>
      </c>
      <c r="G113">
        <v>0</v>
      </c>
      <c r="H113" s="9">
        <f t="shared" si="16"/>
        <v>6.646975736470313E-3</v>
      </c>
      <c r="I113" s="9">
        <f t="shared" si="13"/>
        <v>7.5844180887667367E-2</v>
      </c>
      <c r="J113" s="31">
        <f t="shared" si="17"/>
        <v>1.0487163916269326E-4</v>
      </c>
      <c r="K113" s="9">
        <f t="shared" si="14"/>
        <v>9.5642532759053558E-2</v>
      </c>
      <c r="L113" s="9">
        <f t="shared" si="18"/>
        <v>1.064629351821275E-4</v>
      </c>
      <c r="O113" s="21">
        <f t="shared" si="15"/>
        <v>170298.03339691527</v>
      </c>
    </row>
    <row r="114" spans="1:15" x14ac:dyDescent="0.25">
      <c r="A114" s="1">
        <v>40817</v>
      </c>
      <c r="B114">
        <v>13.83</v>
      </c>
      <c r="C114">
        <v>13.83</v>
      </c>
      <c r="D114">
        <v>13.65</v>
      </c>
      <c r="E114">
        <v>13.75</v>
      </c>
      <c r="F114">
        <v>10.685461</v>
      </c>
      <c r="G114">
        <v>0</v>
      </c>
      <c r="H114" s="9">
        <f t="shared" si="16"/>
        <v>-3.6233536134088694E-3</v>
      </c>
      <c r="I114" s="9">
        <f t="shared" si="13"/>
        <v>5.2017433298474365E-2</v>
      </c>
      <c r="J114" s="31">
        <f t="shared" si="17"/>
        <v>1.4503221426295643E-4</v>
      </c>
      <c r="K114" s="9">
        <f t="shared" si="14"/>
        <v>9.0106665676414455E-2</v>
      </c>
      <c r="L114" s="9">
        <f t="shared" si="18"/>
        <v>1.0852538978188802E-4</v>
      </c>
      <c r="O114" s="21">
        <f t="shared" si="15"/>
        <v>169173.54097480298</v>
      </c>
    </row>
    <row r="115" spans="1:15" x14ac:dyDescent="0.25">
      <c r="A115" s="1">
        <v>40787</v>
      </c>
      <c r="B115">
        <v>13.8</v>
      </c>
      <c r="C115">
        <v>13.94</v>
      </c>
      <c r="D115">
        <v>13.8</v>
      </c>
      <c r="E115">
        <v>13.84</v>
      </c>
      <c r="F115">
        <v>10.724318999999999</v>
      </c>
      <c r="G115">
        <v>0</v>
      </c>
      <c r="H115" s="9">
        <f t="shared" si="16"/>
        <v>6.6924659139038093E-3</v>
      </c>
      <c r="I115" s="9">
        <f t="shared" si="13"/>
        <v>3.7504618277087363E-2</v>
      </c>
      <c r="J115" s="31">
        <f t="shared" si="17"/>
        <v>1.4502144599615383E-4</v>
      </c>
      <c r="K115" s="9">
        <f t="shared" si="14"/>
        <v>0.10653965708196289</v>
      </c>
      <c r="L115" s="9">
        <f t="shared" si="18"/>
        <v>1.3466570576638445E-4</v>
      </c>
      <c r="O115" s="21">
        <f t="shared" si="15"/>
        <v>169788.74563983321</v>
      </c>
    </row>
    <row r="116" spans="1:15" x14ac:dyDescent="0.25">
      <c r="A116" s="1">
        <v>40756</v>
      </c>
      <c r="B116">
        <v>13.66</v>
      </c>
      <c r="C116">
        <v>13.85</v>
      </c>
      <c r="D116">
        <v>13.66</v>
      </c>
      <c r="E116">
        <v>13.79</v>
      </c>
      <c r="F116">
        <v>10.653024</v>
      </c>
      <c r="G116">
        <v>0</v>
      </c>
      <c r="H116" s="9">
        <f t="shared" si="16"/>
        <v>1.4122188454188217E-2</v>
      </c>
      <c r="I116" s="9">
        <f t="shared" si="13"/>
        <v>2.6882514899305921E-2</v>
      </c>
      <c r="J116" s="31">
        <f t="shared" si="17"/>
        <v>1.4730327962723583E-4</v>
      </c>
      <c r="K116" s="9">
        <f t="shared" si="14"/>
        <v>7.5159136414911079E-2</v>
      </c>
      <c r="L116" s="9">
        <f t="shared" si="18"/>
        <v>1.646285611435387E-4</v>
      </c>
      <c r="O116" s="21">
        <f t="shared" si="15"/>
        <v>168659.99437642976</v>
      </c>
    </row>
    <row r="117" spans="1:15" x14ac:dyDescent="0.25">
      <c r="A117" s="1">
        <v>40725</v>
      </c>
      <c r="B117">
        <v>13.55</v>
      </c>
      <c r="C117">
        <v>13.64</v>
      </c>
      <c r="D117">
        <v>13.54</v>
      </c>
      <c r="E117">
        <v>13.64</v>
      </c>
      <c r="F117">
        <v>10.504675000000001</v>
      </c>
      <c r="G117">
        <v>0</v>
      </c>
      <c r="H117" s="9">
        <f t="shared" si="16"/>
        <v>9.6946177622937203E-3</v>
      </c>
      <c r="I117" s="9">
        <f t="shared" si="13"/>
        <v>8.3020234910444347E-3</v>
      </c>
      <c r="J117" s="31">
        <f t="shared" si="17"/>
        <v>1.7564761023978695E-4</v>
      </c>
      <c r="K117" s="9">
        <f t="shared" si="14"/>
        <v>9.227100513565227E-2</v>
      </c>
      <c r="L117" s="9">
        <f t="shared" si="18"/>
        <v>1.6325765860852371E-4</v>
      </c>
      <c r="O117" s="21">
        <f t="shared" si="15"/>
        <v>166311.31464889427</v>
      </c>
    </row>
    <row r="118" spans="1:15" x14ac:dyDescent="0.25">
      <c r="A118" s="1">
        <v>40695</v>
      </c>
      <c r="B118">
        <v>13.56</v>
      </c>
      <c r="C118">
        <v>13.61</v>
      </c>
      <c r="D118">
        <v>13.55</v>
      </c>
      <c r="E118">
        <v>13.55</v>
      </c>
      <c r="F118">
        <v>10.403814000000001</v>
      </c>
      <c r="G118">
        <v>0</v>
      </c>
      <c r="H118" s="9">
        <f t="shared" si="16"/>
        <v>3.1096569639172695E-3</v>
      </c>
      <c r="I118" s="9">
        <f t="shared" si="13"/>
        <v>2.214691237144089E-2</v>
      </c>
      <c r="J118" s="31">
        <f t="shared" si="17"/>
        <v>1.8146342296874996E-4</v>
      </c>
      <c r="K118" s="9">
        <f t="shared" si="14"/>
        <v>9.5150074242902463E-2</v>
      </c>
      <c r="L118" s="9">
        <f t="shared" si="18"/>
        <v>1.6985753808881578E-4</v>
      </c>
      <c r="O118" s="21">
        <f t="shared" si="15"/>
        <v>164714.47081442989</v>
      </c>
    </row>
    <row r="119" spans="1:15" x14ac:dyDescent="0.25">
      <c r="A119" s="1">
        <v>40664</v>
      </c>
      <c r="B119">
        <v>13.38</v>
      </c>
      <c r="C119">
        <v>13.57</v>
      </c>
      <c r="D119">
        <v>13.38</v>
      </c>
      <c r="E119">
        <v>13.55</v>
      </c>
      <c r="F119">
        <v>10.371562000000001</v>
      </c>
      <c r="G119">
        <v>0</v>
      </c>
      <c r="H119" s="9">
        <f t="shared" si="16"/>
        <v>1.5134879068369972E-2</v>
      </c>
      <c r="I119" s="9">
        <f t="shared" si="13"/>
        <v>3.2615377140562132E-2</v>
      </c>
      <c r="J119" s="31">
        <f t="shared" si="17"/>
        <v>1.8214650806640863E-4</v>
      </c>
      <c r="K119" s="9">
        <f t="shared" si="14"/>
        <v>0.11122953869705308</v>
      </c>
      <c r="L119" s="9">
        <f t="shared" si="18"/>
        <v>1.7820789820842021E-4</v>
      </c>
      <c r="O119" s="21">
        <f t="shared" si="15"/>
        <v>164203.85315895212</v>
      </c>
    </row>
    <row r="120" spans="1:15" x14ac:dyDescent="0.25">
      <c r="A120" s="1">
        <v>40634</v>
      </c>
      <c r="B120">
        <v>13.21</v>
      </c>
      <c r="C120">
        <v>13.39</v>
      </c>
      <c r="D120">
        <v>13.19</v>
      </c>
      <c r="E120">
        <v>13.39</v>
      </c>
      <c r="F120">
        <v>10.21693</v>
      </c>
      <c r="G120">
        <v>0</v>
      </c>
      <c r="H120" s="9">
        <f t="shared" si="16"/>
        <v>1.6162232202567857E-2</v>
      </c>
      <c r="I120" s="9">
        <f t="shared" si="13"/>
        <v>1.737019404550055E-2</v>
      </c>
      <c r="J120" s="31">
        <f t="shared" si="17"/>
        <v>1.6763602197227112E-4</v>
      </c>
      <c r="K120" s="9">
        <f t="shared" si="14"/>
        <v>8.4193963066478389E-2</v>
      </c>
      <c r="L120" s="9">
        <f t="shared" si="18"/>
        <v>1.736851734756693E-4</v>
      </c>
      <c r="O120" s="21">
        <f t="shared" si="15"/>
        <v>161755.70019783833</v>
      </c>
    </row>
    <row r="121" spans="1:15" x14ac:dyDescent="0.25">
      <c r="A121" s="1">
        <v>40603</v>
      </c>
      <c r="B121">
        <v>13.31</v>
      </c>
      <c r="C121">
        <v>13.35</v>
      </c>
      <c r="D121">
        <v>13.22</v>
      </c>
      <c r="E121">
        <v>13.22</v>
      </c>
      <c r="F121">
        <v>10.054428</v>
      </c>
      <c r="G121">
        <v>0</v>
      </c>
      <c r="H121" s="9">
        <f t="shared" si="16"/>
        <v>-3.0917316850444495E-3</v>
      </c>
      <c r="I121" s="9">
        <f t="shared" si="13"/>
        <v>5.621800680521114E-3</v>
      </c>
      <c r="J121" s="31">
        <f t="shared" si="17"/>
        <v>1.557516910085854E-4</v>
      </c>
      <c r="K121" s="9">
        <f t="shared" si="14"/>
        <v>7.606286919189971E-2</v>
      </c>
      <c r="L121" s="9">
        <f t="shared" si="18"/>
        <v>1.7595403979382289E-4</v>
      </c>
      <c r="O121" s="21">
        <f t="shared" si="15"/>
        <v>159182.94842274062</v>
      </c>
    </row>
    <row r="122" spans="1:15" x14ac:dyDescent="0.25">
      <c r="A122" s="1">
        <v>40575</v>
      </c>
      <c r="B122">
        <v>13.13</v>
      </c>
      <c r="C122">
        <v>13.3</v>
      </c>
      <c r="D122">
        <v>13.1</v>
      </c>
      <c r="E122">
        <v>13.3</v>
      </c>
      <c r="F122">
        <v>10.085610000000001</v>
      </c>
      <c r="G122">
        <v>0</v>
      </c>
      <c r="H122" s="9">
        <f t="shared" si="16"/>
        <v>1.5500217637180317E-2</v>
      </c>
      <c r="I122" s="9">
        <f t="shared" si="13"/>
        <v>1.9420993788933007E-2</v>
      </c>
      <c r="J122" s="31">
        <f t="shared" si="17"/>
        <v>1.6102298604405818E-4</v>
      </c>
      <c r="K122" s="9">
        <f t="shared" si="14"/>
        <v>9.8964692950292796E-2</v>
      </c>
      <c r="L122" s="9">
        <f t="shared" si="18"/>
        <v>1.7550562554488128E-4</v>
      </c>
      <c r="O122" s="21">
        <f t="shared" si="15"/>
        <v>159676.62570579621</v>
      </c>
    </row>
    <row r="123" spans="1:15" x14ac:dyDescent="0.25">
      <c r="A123" s="1">
        <v>40544</v>
      </c>
      <c r="B123">
        <v>13.28</v>
      </c>
      <c r="C123">
        <v>13.29</v>
      </c>
      <c r="D123">
        <v>13.04</v>
      </c>
      <c r="E123">
        <v>13.14</v>
      </c>
      <c r="F123">
        <v>9.9316669999999991</v>
      </c>
      <c r="G123">
        <v>0</v>
      </c>
      <c r="H123" s="9">
        <f t="shared" si="16"/>
        <v>-6.6528088153617534E-3</v>
      </c>
      <c r="I123" s="9">
        <f t="shared" si="13"/>
        <v>-3.6926403100494588E-3</v>
      </c>
      <c r="J123" s="31">
        <f t="shared" si="17"/>
        <v>1.4889721492844423E-4</v>
      </c>
      <c r="K123" s="9">
        <f t="shared" si="14"/>
        <v>7.9688627884121996E-2</v>
      </c>
      <c r="L123" s="9">
        <f t="shared" si="18"/>
        <v>1.718978833925605E-4</v>
      </c>
      <c r="O123" s="21">
        <f t="shared" si="15"/>
        <v>157239.38107795242</v>
      </c>
    </row>
    <row r="124" spans="1:15" x14ac:dyDescent="0.25">
      <c r="A124" s="1">
        <v>40513</v>
      </c>
      <c r="B124">
        <v>13.51</v>
      </c>
      <c r="C124">
        <v>13.51</v>
      </c>
      <c r="D124">
        <v>13.2</v>
      </c>
      <c r="E124">
        <v>13.27</v>
      </c>
      <c r="F124">
        <v>9.9981829999999992</v>
      </c>
      <c r="G124">
        <v>0</v>
      </c>
      <c r="H124" s="9">
        <f t="shared" si="16"/>
        <v>-1.5647259644816513E-2</v>
      </c>
      <c r="I124" s="9">
        <f t="shared" si="13"/>
        <v>1.2895695028949144E-2</v>
      </c>
      <c r="J124" s="31">
        <f t="shared" si="17"/>
        <v>1.45179201988938E-4</v>
      </c>
      <c r="K124" s="9">
        <f t="shared" si="14"/>
        <v>8.2273820223514857E-2</v>
      </c>
      <c r="L124" s="9">
        <f t="shared" si="18"/>
        <v>2.157938638250658E-4</v>
      </c>
      <c r="O124" s="21">
        <f t="shared" si="15"/>
        <v>158292.47062191126</v>
      </c>
    </row>
    <row r="125" spans="1:15" x14ac:dyDescent="0.25">
      <c r="A125" s="1">
        <v>40483</v>
      </c>
      <c r="B125">
        <v>13.8</v>
      </c>
      <c r="C125">
        <v>13.81</v>
      </c>
      <c r="D125">
        <v>13.39</v>
      </c>
      <c r="E125">
        <v>13.52</v>
      </c>
      <c r="F125">
        <v>10.157114</v>
      </c>
      <c r="G125">
        <v>0</v>
      </c>
      <c r="H125" s="9">
        <f t="shared" si="16"/>
        <v>-1.736859157519835E-2</v>
      </c>
      <c r="I125" s="9">
        <f t="shared" si="13"/>
        <v>3.4591136351714236E-2</v>
      </c>
      <c r="J125" s="31">
        <f t="shared" si="17"/>
        <v>1.1593356341062107E-4</v>
      </c>
      <c r="K125" s="9">
        <f t="shared" si="14"/>
        <v>0.14075605996690874</v>
      </c>
      <c r="L125" s="9">
        <f t="shared" si="18"/>
        <v>1.9920407630629868E-4</v>
      </c>
      <c r="O125" s="21">
        <f t="shared" si="15"/>
        <v>160808.68588306531</v>
      </c>
    </row>
    <row r="126" spans="1:15" x14ac:dyDescent="0.25">
      <c r="A126" s="1">
        <v>40452</v>
      </c>
      <c r="B126">
        <v>13.87</v>
      </c>
      <c r="C126">
        <v>13.9</v>
      </c>
      <c r="D126">
        <v>13.79</v>
      </c>
      <c r="E126">
        <v>13.8</v>
      </c>
      <c r="F126">
        <v>10.336646999999999</v>
      </c>
      <c r="G126">
        <v>0</v>
      </c>
      <c r="H126" s="9">
        <f t="shared" si="16"/>
        <v>-3.6141787546555017E-3</v>
      </c>
      <c r="I126" s="9">
        <f t="shared" si="13"/>
        <v>5.4521446987089418E-2</v>
      </c>
      <c r="J126" s="31">
        <f t="shared" si="17"/>
        <v>7.8247383361719741E-5</v>
      </c>
      <c r="K126" s="9">
        <f t="shared" si="14"/>
        <v>0.17695241918836119</v>
      </c>
      <c r="L126" s="9">
        <f t="shared" si="18"/>
        <v>1.7515181569665038E-4</v>
      </c>
      <c r="O126" s="21">
        <f t="shared" si="15"/>
        <v>163651.07455790386</v>
      </c>
    </row>
    <row r="127" spans="1:15" x14ac:dyDescent="0.25">
      <c r="A127" s="1">
        <v>40422</v>
      </c>
      <c r="B127">
        <v>13.98</v>
      </c>
      <c r="C127">
        <v>13.98</v>
      </c>
      <c r="D127">
        <v>13.87</v>
      </c>
      <c r="E127">
        <v>13.89</v>
      </c>
      <c r="F127">
        <v>10.374141</v>
      </c>
      <c r="G127">
        <v>0</v>
      </c>
      <c r="H127" s="9">
        <f t="shared" si="16"/>
        <v>-4.2274166234170605E-3</v>
      </c>
      <c r="I127" s="9">
        <f t="shared" si="13"/>
        <v>7.0408146630096688E-2</v>
      </c>
      <c r="J127" s="31">
        <f t="shared" si="17"/>
        <v>1.3593792099058434E-4</v>
      </c>
      <c r="K127" s="9">
        <f t="shared" si="14"/>
        <v>0.18368272074914901</v>
      </c>
      <c r="L127" s="9">
        <f t="shared" si="18"/>
        <v>1.7173279620868399E-4</v>
      </c>
      <c r="O127" s="21">
        <f t="shared" si="15"/>
        <v>164244.68420612675</v>
      </c>
    </row>
    <row r="128" spans="1:15" x14ac:dyDescent="0.25">
      <c r="A128" s="1">
        <v>40391</v>
      </c>
      <c r="B128">
        <v>13.71</v>
      </c>
      <c r="C128">
        <v>13.99</v>
      </c>
      <c r="D128">
        <v>13.71</v>
      </c>
      <c r="E128">
        <v>13.99</v>
      </c>
      <c r="F128">
        <v>10.418183000000001</v>
      </c>
      <c r="G128">
        <v>0</v>
      </c>
      <c r="H128" s="9">
        <f t="shared" si="16"/>
        <v>2.3558628207947147E-2</v>
      </c>
      <c r="I128" s="9">
        <f t="shared" si="13"/>
        <v>5.145774920740892E-2</v>
      </c>
      <c r="J128" s="31">
        <f t="shared" si="17"/>
        <v>1.8411361293918296E-4</v>
      </c>
      <c r="K128" s="9">
        <f t="shared" si="14"/>
        <v>0.19001816407798289</v>
      </c>
      <c r="L128" s="9">
        <f t="shared" si="18"/>
        <v>2.5769994532487503E-4</v>
      </c>
      <c r="O128" s="21">
        <f t="shared" si="15"/>
        <v>164941.9626007241</v>
      </c>
    </row>
    <row r="129" spans="1:15" x14ac:dyDescent="0.25">
      <c r="A129" s="1">
        <v>40360</v>
      </c>
      <c r="B129">
        <v>13.58</v>
      </c>
      <c r="C129">
        <v>13.71</v>
      </c>
      <c r="D129">
        <v>13.58</v>
      </c>
      <c r="E129">
        <v>13.71</v>
      </c>
      <c r="F129">
        <v>10.178394000000001</v>
      </c>
      <c r="G129">
        <v>0</v>
      </c>
      <c r="H129" s="9">
        <f t="shared" si="16"/>
        <v>1.3383148940847559E-2</v>
      </c>
      <c r="I129" s="9">
        <f t="shared" si="13"/>
        <v>5.8344465206842902E-2</v>
      </c>
      <c r="J129" s="31">
        <f t="shared" si="17"/>
        <v>1.6038075556837298E-4</v>
      </c>
      <c r="K129" s="9">
        <f t="shared" si="14"/>
        <v>0.11695864526874192</v>
      </c>
      <c r="L129" s="9">
        <f t="shared" si="18"/>
        <v>2.452801638998168E-4</v>
      </c>
      <c r="O129" s="21">
        <f t="shared" si="15"/>
        <v>161145.59347665851</v>
      </c>
    </row>
    <row r="130" spans="1:15" x14ac:dyDescent="0.25">
      <c r="A130" s="1">
        <v>40330</v>
      </c>
      <c r="B130">
        <v>13.61</v>
      </c>
      <c r="C130">
        <v>13.61</v>
      </c>
      <c r="D130">
        <v>13.5</v>
      </c>
      <c r="E130">
        <v>13.57</v>
      </c>
      <c r="F130">
        <v>10.043974</v>
      </c>
      <c r="G130">
        <v>0</v>
      </c>
      <c r="H130" s="9">
        <f t="shared" si="16"/>
        <v>1.477721162778949E-4</v>
      </c>
      <c r="I130" s="9">
        <f t="shared" si="13"/>
        <v>5.7271772812718669E-2</v>
      </c>
      <c r="J130" s="31">
        <f t="shared" si="17"/>
        <v>1.6814479817186089E-4</v>
      </c>
      <c r="K130" s="9">
        <f t="shared" si="14"/>
        <v>0.11533001983369283</v>
      </c>
      <c r="L130" s="9">
        <f t="shared" si="18"/>
        <v>2.4229422856970298E-4</v>
      </c>
      <c r="O130" s="21">
        <f t="shared" si="15"/>
        <v>159017.43940096322</v>
      </c>
    </row>
    <row r="131" spans="1:15" x14ac:dyDescent="0.25">
      <c r="A131" s="1">
        <v>40299</v>
      </c>
      <c r="B131">
        <v>13.54</v>
      </c>
      <c r="C131">
        <v>13.62</v>
      </c>
      <c r="D131">
        <v>13.54</v>
      </c>
      <c r="E131">
        <v>13.61</v>
      </c>
      <c r="F131">
        <v>10.042490000000001</v>
      </c>
      <c r="G131">
        <v>0</v>
      </c>
      <c r="H131" s="9">
        <f t="shared" si="16"/>
        <v>4.4277881462901313E-3</v>
      </c>
      <c r="I131" s="9">
        <f t="shared" si="13"/>
        <v>7.5972117803448369E-2</v>
      </c>
      <c r="J131" s="31">
        <f t="shared" si="17"/>
        <v>1.8670577151967932E-4</v>
      </c>
      <c r="K131" s="9">
        <f t="shared" si="14"/>
        <v>0.12151794436081682</v>
      </c>
      <c r="L131" s="9">
        <f t="shared" si="18"/>
        <v>2.5109995604321916E-4</v>
      </c>
      <c r="O131" s="21">
        <f t="shared" si="15"/>
        <v>158993.94452930475</v>
      </c>
    </row>
    <row r="132" spans="1:15" x14ac:dyDescent="0.25">
      <c r="A132" s="1">
        <v>40269</v>
      </c>
      <c r="B132">
        <v>13.45</v>
      </c>
      <c r="C132">
        <v>13.56</v>
      </c>
      <c r="D132">
        <v>13.43</v>
      </c>
      <c r="E132">
        <v>13.55</v>
      </c>
      <c r="F132">
        <v>9.9982199999999999</v>
      </c>
      <c r="G132">
        <v>0</v>
      </c>
      <c r="H132" s="9">
        <f t="shared" si="16"/>
        <v>1.0587893892425424E-2</v>
      </c>
      <c r="I132" s="9">
        <f t="shared" si="13"/>
        <v>6.0985028321670583E-2</v>
      </c>
      <c r="J132" s="31">
        <f t="shared" si="17"/>
        <v>1.8738820266667744E-4</v>
      </c>
      <c r="K132" s="9">
        <f t="shared" si="14"/>
        <v>0.10513519536078923</v>
      </c>
      <c r="L132" s="9">
        <f t="shared" si="18"/>
        <v>2.5115506253080777E-4</v>
      </c>
      <c r="O132" s="21">
        <f t="shared" si="15"/>
        <v>158293.05641049033</v>
      </c>
    </row>
    <row r="133" spans="1:15" x14ac:dyDescent="0.25">
      <c r="A133" s="1">
        <v>40238</v>
      </c>
      <c r="B133">
        <v>13.59</v>
      </c>
      <c r="C133">
        <v>13.62</v>
      </c>
      <c r="D133">
        <v>13.45</v>
      </c>
      <c r="E133">
        <v>13.45</v>
      </c>
      <c r="F133">
        <v>9.8934689999999996</v>
      </c>
      <c r="G133">
        <v>0</v>
      </c>
      <c r="H133" s="9">
        <f t="shared" si="16"/>
        <v>-7.5245195429552991E-3</v>
      </c>
      <c r="I133" s="9">
        <f t="shared" si="13"/>
        <v>5.8836428924759793E-2</v>
      </c>
      <c r="J133" s="31">
        <f t="shared" si="17"/>
        <v>1.9876178471495704E-4</v>
      </c>
      <c r="K133" s="9">
        <f t="shared" si="14"/>
        <v>9.97166638136672E-2</v>
      </c>
      <c r="L133" s="9">
        <f t="shared" si="18"/>
        <v>2.5037470993052077E-4</v>
      </c>
      <c r="O133" s="21">
        <f t="shared" si="15"/>
        <v>156634.62561460314</v>
      </c>
    </row>
    <row r="134" spans="1:15" x14ac:dyDescent="0.25">
      <c r="A134" s="1">
        <v>40210</v>
      </c>
      <c r="B134">
        <v>13.5</v>
      </c>
      <c r="C134">
        <v>13.59</v>
      </c>
      <c r="D134">
        <v>13.5</v>
      </c>
      <c r="E134">
        <v>13.59</v>
      </c>
      <c r="F134">
        <v>9.968477</v>
      </c>
      <c r="G134">
        <v>0</v>
      </c>
      <c r="H134" s="9">
        <f t="shared" si="16"/>
        <v>9.8862402593646037E-3</v>
      </c>
      <c r="I134" s="9">
        <f t="shared" si="13"/>
        <v>8.6201455884875086E-2</v>
      </c>
      <c r="J134" s="31">
        <f t="shared" si="17"/>
        <v>1.878559160598645E-4</v>
      </c>
      <c r="K134" s="9">
        <f t="shared" si="14"/>
        <v>0.11788753140684154</v>
      </c>
      <c r="L134" s="9">
        <f t="shared" si="18"/>
        <v>2.6231421118266276E-4</v>
      </c>
      <c r="O134" s="21">
        <f t="shared" si="15"/>
        <v>157822.16155352409</v>
      </c>
    </row>
    <row r="135" spans="1:15" x14ac:dyDescent="0.25">
      <c r="A135" s="1">
        <v>40179</v>
      </c>
      <c r="B135">
        <v>13.46</v>
      </c>
      <c r="C135">
        <v>13.5</v>
      </c>
      <c r="D135">
        <v>13.46</v>
      </c>
      <c r="E135">
        <v>13.5</v>
      </c>
      <c r="F135">
        <v>9.8708910000000003</v>
      </c>
      <c r="G135">
        <v>0</v>
      </c>
      <c r="H135" s="9">
        <f t="shared" si="16"/>
        <v>5.4368136947078854E-3</v>
      </c>
      <c r="I135" s="9">
        <f t="shared" si="13"/>
        <v>7.3081564231234297E-2</v>
      </c>
      <c r="J135" s="31">
        <f t="shared" si="17"/>
        <v>1.9663568940964405E-4</v>
      </c>
      <c r="K135" s="9">
        <f t="shared" si="14"/>
        <v>0.13575134100335437</v>
      </c>
      <c r="L135" s="9">
        <f t="shared" si="18"/>
        <v>3.510995758091295E-4</v>
      </c>
      <c r="O135" s="21">
        <f t="shared" si="15"/>
        <v>156277.16792437067</v>
      </c>
    </row>
    <row r="136" spans="1:15" x14ac:dyDescent="0.25">
      <c r="A136" s="1">
        <v>40148</v>
      </c>
      <c r="B136">
        <v>13.51</v>
      </c>
      <c r="C136">
        <v>13.56</v>
      </c>
      <c r="D136">
        <v>13.47</v>
      </c>
      <c r="E136">
        <v>13.47</v>
      </c>
      <c r="F136">
        <v>9.8175150000000002</v>
      </c>
      <c r="G136">
        <v>0</v>
      </c>
      <c r="H136" s="9">
        <f t="shared" si="16"/>
        <v>1.560769523952606E-3</v>
      </c>
      <c r="I136" s="9">
        <f t="shared" si="13"/>
        <v>6.2717042101716053E-2</v>
      </c>
      <c r="J136" s="31">
        <f t="shared" si="17"/>
        <v>2.8143548959688215E-4</v>
      </c>
      <c r="K136" s="9">
        <f t="shared" si="14"/>
        <v>8.3667024264280396E-2</v>
      </c>
      <c r="L136" s="9">
        <f t="shared" si="18"/>
        <v>3.5767504765286116E-4</v>
      </c>
      <c r="O136" s="21">
        <f t="shared" si="15"/>
        <v>155432.11248660611</v>
      </c>
    </row>
    <row r="137" spans="1:15" x14ac:dyDescent="0.25">
      <c r="A137" s="1">
        <v>40118</v>
      </c>
      <c r="B137">
        <v>13.38</v>
      </c>
      <c r="C137">
        <v>13.49</v>
      </c>
      <c r="D137">
        <v>13.38</v>
      </c>
      <c r="E137">
        <v>13.49</v>
      </c>
      <c r="F137">
        <v>9.8022159999999996</v>
      </c>
      <c r="G137">
        <v>0</v>
      </c>
      <c r="H137" s="9">
        <f t="shared" si="16"/>
        <v>1.1396689270743434E-2</v>
      </c>
      <c r="I137" s="9">
        <f t="shared" si="13"/>
        <v>0.1008970956813709</v>
      </c>
      <c r="J137" s="31">
        <f t="shared" si="17"/>
        <v>2.7892683167554232E-4</v>
      </c>
      <c r="K137" s="9">
        <f t="shared" si="14"/>
        <v>9.9680805663915739E-2</v>
      </c>
      <c r="L137" s="9">
        <f t="shared" si="18"/>
        <v>3.5748474321527294E-4</v>
      </c>
      <c r="O137" s="21">
        <f t="shared" si="15"/>
        <v>155189.89682521595</v>
      </c>
    </row>
    <row r="138" spans="1:15" x14ac:dyDescent="0.25">
      <c r="A138" s="1">
        <v>40087</v>
      </c>
      <c r="B138">
        <v>13.73</v>
      </c>
      <c r="C138">
        <v>13.73</v>
      </c>
      <c r="D138">
        <v>13.38</v>
      </c>
      <c r="E138">
        <v>13.38</v>
      </c>
      <c r="F138">
        <v>9.6917620000000007</v>
      </c>
      <c r="G138">
        <v>0</v>
      </c>
      <c r="H138" s="9">
        <f t="shared" si="16"/>
        <v>-2.1856473592958031E-2</v>
      </c>
      <c r="I138" s="9">
        <f t="shared" ref="I138:I201" si="19">(F138-F149)/F149</f>
        <v>0.10352445353873761</v>
      </c>
      <c r="J138" s="31">
        <f t="shared" si="17"/>
        <v>2.8264226373775743E-4</v>
      </c>
      <c r="K138" s="9">
        <f t="shared" ref="K138:K201" si="20">(F138-F161)/F161</f>
        <v>9.0088978504631725E-2</v>
      </c>
      <c r="L138" s="9">
        <f t="shared" si="18"/>
        <v>3.5653164850502978E-4</v>
      </c>
      <c r="O138" s="21">
        <f t="shared" ref="O138:O201" si="21">O139+O139*H138</f>
        <v>153441.17542753075</v>
      </c>
    </row>
    <row r="139" spans="1:15" x14ac:dyDescent="0.25">
      <c r="A139" s="1">
        <v>40057</v>
      </c>
      <c r="B139">
        <v>13.38</v>
      </c>
      <c r="C139">
        <v>13.72</v>
      </c>
      <c r="D139">
        <v>13.38</v>
      </c>
      <c r="E139">
        <v>13.72</v>
      </c>
      <c r="F139">
        <v>9.9083229999999993</v>
      </c>
      <c r="G139">
        <v>0</v>
      </c>
      <c r="H139" s="9">
        <f t="shared" ref="H139:H202" si="22">(F139-F140)/F140</f>
        <v>3.0262613780883286E-2</v>
      </c>
      <c r="I139" s="9">
        <f t="shared" si="19"/>
        <v>0.13053319081564149</v>
      </c>
      <c r="J139" s="31">
        <f t="shared" ref="J139:J202" si="23">VAR(H139:H150)</f>
        <v>1.9965683352990592E-4</v>
      </c>
      <c r="K139" s="9">
        <f t="shared" si="20"/>
        <v>0.12521466165507442</v>
      </c>
      <c r="L139" s="9">
        <f t="shared" ref="L139:L202" si="24">VAR(H139:H162)</f>
        <v>3.2607957151737141E-4</v>
      </c>
      <c r="O139" s="21">
        <f t="shared" si="21"/>
        <v>156869.79598092046</v>
      </c>
    </row>
    <row r="140" spans="1:15" x14ac:dyDescent="0.25">
      <c r="A140" s="1">
        <v>40026</v>
      </c>
      <c r="B140">
        <v>13.23</v>
      </c>
      <c r="C140">
        <v>13.36</v>
      </c>
      <c r="D140">
        <v>13.23</v>
      </c>
      <c r="E140">
        <v>13.36</v>
      </c>
      <c r="F140">
        <v>9.6172789999999999</v>
      </c>
      <c r="G140">
        <v>0</v>
      </c>
      <c r="H140" s="9">
        <f t="shared" si="22"/>
        <v>1.2356027401557359E-2</v>
      </c>
      <c r="I140" s="9">
        <f t="shared" si="19"/>
        <v>9.8534811589097465E-2</v>
      </c>
      <c r="J140" s="31">
        <f t="shared" si="23"/>
        <v>3.5228950789065422E-4</v>
      </c>
      <c r="K140" s="9">
        <f t="shared" si="20"/>
        <v>9.5073961178778602E-2</v>
      </c>
      <c r="L140" s="9">
        <f t="shared" si="24"/>
        <v>3.0015099591781762E-4</v>
      </c>
      <c r="O140" s="21">
        <f t="shared" si="21"/>
        <v>152261.95135358334</v>
      </c>
    </row>
    <row r="141" spans="1:15" x14ac:dyDescent="0.25">
      <c r="A141" s="1">
        <v>39995</v>
      </c>
      <c r="B141">
        <v>13.06</v>
      </c>
      <c r="C141">
        <v>13.24</v>
      </c>
      <c r="D141">
        <v>13.06</v>
      </c>
      <c r="E141">
        <v>13.24</v>
      </c>
      <c r="F141">
        <v>9.499898</v>
      </c>
      <c r="G141">
        <v>0</v>
      </c>
      <c r="H141" s="9">
        <f t="shared" si="22"/>
        <v>1.7837744421626781E-2</v>
      </c>
      <c r="I141" s="9">
        <f t="shared" si="19"/>
        <v>4.2501714933734128E-2</v>
      </c>
      <c r="J141" s="31">
        <f t="shared" si="23"/>
        <v>3.5167641292572783E-4</v>
      </c>
      <c r="K141" s="9">
        <f t="shared" si="20"/>
        <v>9.4657679008123496E-2</v>
      </c>
      <c r="L141" s="9">
        <f t="shared" si="24"/>
        <v>2.9841159175793942E-4</v>
      </c>
      <c r="O141" s="21">
        <f t="shared" si="21"/>
        <v>150403.56083461898</v>
      </c>
    </row>
    <row r="142" spans="1:15" x14ac:dyDescent="0.25">
      <c r="A142" s="1">
        <v>39965</v>
      </c>
      <c r="B142">
        <v>13.19</v>
      </c>
      <c r="C142">
        <v>13.19</v>
      </c>
      <c r="D142">
        <v>12.99</v>
      </c>
      <c r="E142">
        <v>13.05</v>
      </c>
      <c r="F142">
        <v>9.3334109999999999</v>
      </c>
      <c r="G142">
        <v>0</v>
      </c>
      <c r="H142" s="9">
        <f t="shared" si="22"/>
        <v>-9.5627687555593123E-3</v>
      </c>
      <c r="I142" s="9">
        <f t="shared" si="19"/>
        <v>3.6425768898446599E-2</v>
      </c>
      <c r="J142" s="31">
        <f t="shared" si="23"/>
        <v>3.347971337616836E-4</v>
      </c>
      <c r="K142" s="9">
        <f t="shared" si="20"/>
        <v>7.4327084523476444E-2</v>
      </c>
      <c r="L142" s="9">
        <f t="shared" si="24"/>
        <v>2.9000616458038712E-4</v>
      </c>
      <c r="O142" s="21">
        <f t="shared" si="21"/>
        <v>147767.71804634135</v>
      </c>
    </row>
    <row r="143" spans="1:15" x14ac:dyDescent="0.25">
      <c r="A143" s="1">
        <v>39934</v>
      </c>
      <c r="B143">
        <v>13.15</v>
      </c>
      <c r="C143">
        <v>13.34</v>
      </c>
      <c r="D143">
        <v>13.14</v>
      </c>
      <c r="E143">
        <v>13.22</v>
      </c>
      <c r="F143">
        <v>9.4235260000000007</v>
      </c>
      <c r="G143">
        <v>0</v>
      </c>
      <c r="H143" s="9">
        <f t="shared" si="22"/>
        <v>8.5413536667095346E-3</v>
      </c>
      <c r="I143" s="9">
        <f t="shared" si="19"/>
        <v>5.2393729856909058E-2</v>
      </c>
      <c r="J143" s="31">
        <f t="shared" si="23"/>
        <v>3.3646936955838741E-4</v>
      </c>
      <c r="K143" s="9">
        <f t="shared" si="20"/>
        <v>9.1767538209151803E-2</v>
      </c>
      <c r="L143" s="9">
        <f t="shared" si="24"/>
        <v>2.846094029727137E-4</v>
      </c>
      <c r="O143" s="21">
        <f t="shared" si="21"/>
        <v>149194.42987889069</v>
      </c>
    </row>
    <row r="144" spans="1:15" x14ac:dyDescent="0.25">
      <c r="A144" s="1">
        <v>39904</v>
      </c>
      <c r="B144">
        <v>12.97</v>
      </c>
      <c r="C144">
        <v>13.23</v>
      </c>
      <c r="D144">
        <v>12.97</v>
      </c>
      <c r="E144">
        <v>13.15</v>
      </c>
      <c r="F144">
        <v>9.3437180000000009</v>
      </c>
      <c r="G144">
        <v>0</v>
      </c>
      <c r="H144" s="9">
        <f t="shared" si="22"/>
        <v>1.8125446342276176E-2</v>
      </c>
      <c r="I144" s="9">
        <f t="shared" si="19"/>
        <v>3.2790998530350793E-2</v>
      </c>
      <c r="J144" s="31">
        <f t="shared" si="23"/>
        <v>3.34539100488763E-4</v>
      </c>
      <c r="K144" s="9">
        <f t="shared" si="20"/>
        <v>7.889533210114176E-2</v>
      </c>
      <c r="L144" s="9">
        <f t="shared" si="24"/>
        <v>2.8643380029723283E-4</v>
      </c>
      <c r="O144" s="21">
        <f t="shared" si="21"/>
        <v>147930.89974592617</v>
      </c>
    </row>
    <row r="145" spans="1:15" x14ac:dyDescent="0.25">
      <c r="A145" s="1">
        <v>39873</v>
      </c>
      <c r="B145">
        <v>13.01</v>
      </c>
      <c r="C145">
        <v>13.01</v>
      </c>
      <c r="D145">
        <v>12.83</v>
      </c>
      <c r="E145">
        <v>12.96</v>
      </c>
      <c r="F145">
        <v>9.1773740000000004</v>
      </c>
      <c r="G145">
        <v>0</v>
      </c>
      <c r="H145" s="9">
        <f t="shared" si="22"/>
        <v>-2.3118634928640429E-3</v>
      </c>
      <c r="I145" s="9">
        <f t="shared" si="19"/>
        <v>2.0118536566930266E-2</v>
      </c>
      <c r="J145" s="31">
        <f t="shared" si="23"/>
        <v>3.1676078431799127E-4</v>
      </c>
      <c r="K145" s="9">
        <f t="shared" si="20"/>
        <v>5.4496531460219919E-2</v>
      </c>
      <c r="L145" s="9">
        <f t="shared" si="24"/>
        <v>2.7619895459025332E-4</v>
      </c>
      <c r="O145" s="21">
        <f t="shared" si="21"/>
        <v>145297.32095134608</v>
      </c>
    </row>
    <row r="146" spans="1:15" x14ac:dyDescent="0.25">
      <c r="A146" s="1">
        <v>39845</v>
      </c>
      <c r="B146">
        <v>13.14</v>
      </c>
      <c r="C146">
        <v>13.22</v>
      </c>
      <c r="D146">
        <v>13.03</v>
      </c>
      <c r="E146">
        <v>13.03</v>
      </c>
      <c r="F146">
        <v>9.1986399999999993</v>
      </c>
      <c r="G146">
        <v>0</v>
      </c>
      <c r="H146" s="9">
        <f t="shared" si="22"/>
        <v>-4.2743512835449393E-3</v>
      </c>
      <c r="I146" s="9">
        <f t="shared" si="19"/>
        <v>3.1556271023169137E-2</v>
      </c>
      <c r="J146" s="31">
        <f t="shared" si="23"/>
        <v>3.5865030666991507E-4</v>
      </c>
      <c r="K146" s="9">
        <f t="shared" si="20"/>
        <v>5.9888644540754807E-2</v>
      </c>
      <c r="L146" s="9">
        <f t="shared" si="24"/>
        <v>2.7611363122613997E-4</v>
      </c>
      <c r="O146" s="21">
        <f t="shared" si="21"/>
        <v>145634.00689520661</v>
      </c>
    </row>
    <row r="147" spans="1:15" x14ac:dyDescent="0.25">
      <c r="A147" s="1">
        <v>39814</v>
      </c>
      <c r="B147">
        <v>12.71</v>
      </c>
      <c r="C147">
        <v>13.28</v>
      </c>
      <c r="D147">
        <v>12.71</v>
      </c>
      <c r="E147">
        <v>13.13</v>
      </c>
      <c r="F147">
        <v>9.2381270000000004</v>
      </c>
      <c r="G147">
        <v>0</v>
      </c>
      <c r="H147" s="9">
        <f t="shared" si="22"/>
        <v>3.7543672148793374E-2</v>
      </c>
      <c r="I147" s="9">
        <f t="shared" si="19"/>
        <v>6.2945090631564574E-2</v>
      </c>
      <c r="J147" s="31">
        <f t="shared" si="23"/>
        <v>5.2979899614168493E-4</v>
      </c>
      <c r="K147" s="9">
        <f t="shared" si="20"/>
        <v>6.2201030106971762E-2</v>
      </c>
      <c r="L147" s="9">
        <f t="shared" si="24"/>
        <v>2.7750579564222847E-4</v>
      </c>
      <c r="O147" s="21">
        <f t="shared" si="21"/>
        <v>146259.16996608133</v>
      </c>
    </row>
    <row r="148" spans="1:15" x14ac:dyDescent="0.25">
      <c r="A148" s="1">
        <v>39783</v>
      </c>
      <c r="B148">
        <v>12.54</v>
      </c>
      <c r="C148">
        <v>12.7</v>
      </c>
      <c r="D148">
        <v>12.26</v>
      </c>
      <c r="E148">
        <v>12.7</v>
      </c>
      <c r="F148">
        <v>8.9038439999999994</v>
      </c>
      <c r="G148">
        <v>0</v>
      </c>
      <c r="H148" s="9">
        <f t="shared" si="22"/>
        <v>1.3810448966262927E-2</v>
      </c>
      <c r="I148" s="9">
        <f t="shared" si="19"/>
        <v>-1.718488517783099E-2</v>
      </c>
      <c r="J148" s="31">
        <f t="shared" si="23"/>
        <v>4.2981009052714977E-4</v>
      </c>
      <c r="K148" s="9">
        <f t="shared" si="20"/>
        <v>3.5921172742881965E-2</v>
      </c>
      <c r="L148" s="9">
        <f t="shared" si="24"/>
        <v>2.2453237641415773E-4</v>
      </c>
      <c r="O148" s="21">
        <f t="shared" si="21"/>
        <v>140966.7601395254</v>
      </c>
    </row>
    <row r="149" spans="1:15" x14ac:dyDescent="0.25">
      <c r="A149" s="1">
        <v>39753</v>
      </c>
      <c r="B149">
        <v>12.59</v>
      </c>
      <c r="C149">
        <v>12.76</v>
      </c>
      <c r="D149">
        <v>12.57</v>
      </c>
      <c r="E149">
        <v>12.57</v>
      </c>
      <c r="F149">
        <v>8.7825530000000001</v>
      </c>
      <c r="G149">
        <v>0</v>
      </c>
      <c r="H149" s="9">
        <f t="shared" si="22"/>
        <v>2.0835681878240424E-3</v>
      </c>
      <c r="I149" s="9">
        <f t="shared" si="19"/>
        <v>-1.4712085631857061E-2</v>
      </c>
      <c r="J149" s="31">
        <f t="shared" si="23"/>
        <v>4.123378054456997E-4</v>
      </c>
      <c r="K149" s="9">
        <f t="shared" si="20"/>
        <v>1.9274707876413111E-2</v>
      </c>
      <c r="L149" s="9">
        <f t="shared" si="24"/>
        <v>2.1794185796673762E-4</v>
      </c>
      <c r="O149" s="21">
        <f t="shared" si="21"/>
        <v>139046.46601666306</v>
      </c>
    </row>
    <row r="150" spans="1:15" x14ac:dyDescent="0.25">
      <c r="A150" s="1">
        <v>39722</v>
      </c>
      <c r="B150">
        <v>12.61</v>
      </c>
      <c r="C150">
        <v>12.64</v>
      </c>
      <c r="D150">
        <v>12.11</v>
      </c>
      <c r="E150">
        <v>12.59</v>
      </c>
      <c r="F150">
        <v>8.7642919999999993</v>
      </c>
      <c r="G150">
        <v>0</v>
      </c>
      <c r="H150" s="9">
        <f t="shared" si="22"/>
        <v>1.1022723716171176E-3</v>
      </c>
      <c r="I150" s="9">
        <f t="shared" si="19"/>
        <v>-1.4228979870088183E-2</v>
      </c>
      <c r="J150" s="31">
        <f t="shared" si="23"/>
        <v>4.2113637406033849E-4</v>
      </c>
      <c r="K150" s="9">
        <f t="shared" si="20"/>
        <v>1.5335174561395399E-2</v>
      </c>
      <c r="L150" s="9">
        <f t="shared" si="24"/>
        <v>2.1964098840503569E-4</v>
      </c>
      <c r="O150" s="21">
        <f t="shared" si="21"/>
        <v>138757.35560469853</v>
      </c>
    </row>
    <row r="151" spans="1:15" x14ac:dyDescent="0.25">
      <c r="A151" s="1">
        <v>39692</v>
      </c>
      <c r="B151">
        <v>13.18</v>
      </c>
      <c r="C151">
        <v>13.24</v>
      </c>
      <c r="D151">
        <v>12.62</v>
      </c>
      <c r="E151">
        <v>12.62</v>
      </c>
      <c r="F151">
        <v>8.7546420000000005</v>
      </c>
      <c r="G151">
        <v>0</v>
      </c>
      <c r="H151" s="9">
        <f t="shared" si="22"/>
        <v>-3.9281337691110307E-2</v>
      </c>
      <c r="I151" s="9">
        <f t="shared" si="19"/>
        <v>-5.8003220180342045E-3</v>
      </c>
      <c r="J151" s="31">
        <f t="shared" si="23"/>
        <v>4.2170920720805381E-4</v>
      </c>
      <c r="K151" s="9">
        <f t="shared" si="20"/>
        <v>2.1612390827121047E-2</v>
      </c>
      <c r="L151" s="9">
        <f t="shared" si="24"/>
        <v>2.2027977106934505E-4</v>
      </c>
      <c r="O151" s="21">
        <f t="shared" si="21"/>
        <v>138604.57561042346</v>
      </c>
    </row>
    <row r="152" spans="1:15" x14ac:dyDescent="0.25">
      <c r="A152" s="1">
        <v>39661</v>
      </c>
      <c r="B152">
        <v>13.08</v>
      </c>
      <c r="C152">
        <v>13.2</v>
      </c>
      <c r="D152">
        <v>13.06</v>
      </c>
      <c r="E152">
        <v>13.18</v>
      </c>
      <c r="F152">
        <v>9.1125969999999992</v>
      </c>
      <c r="G152">
        <v>0</v>
      </c>
      <c r="H152" s="9">
        <f t="shared" si="22"/>
        <v>1.1905545827423335E-2</v>
      </c>
      <c r="I152" s="9">
        <f t="shared" si="19"/>
        <v>3.7608214695222374E-2</v>
      </c>
      <c r="J152" s="31">
        <f t="shared" si="23"/>
        <v>2.7518361329547433E-4</v>
      </c>
      <c r="K152" s="9">
        <f t="shared" si="20"/>
        <v>6.8655190477770786E-2</v>
      </c>
      <c r="L152" s="9">
        <f t="shared" si="24"/>
        <v>1.4645454264238322E-4</v>
      </c>
      <c r="O152" s="21">
        <f t="shared" si="21"/>
        <v>144271.76347060426</v>
      </c>
    </row>
    <row r="153" spans="1:15" x14ac:dyDescent="0.25">
      <c r="A153" s="1">
        <v>39630</v>
      </c>
      <c r="B153">
        <v>13.08</v>
      </c>
      <c r="C153">
        <v>13.21</v>
      </c>
      <c r="D153">
        <v>13.05</v>
      </c>
      <c r="E153">
        <v>13.07</v>
      </c>
      <c r="F153">
        <v>9.0053830000000001</v>
      </c>
      <c r="G153">
        <v>0</v>
      </c>
      <c r="H153" s="9">
        <f t="shared" si="22"/>
        <v>5.6966579346202995E-3</v>
      </c>
      <c r="I153" s="9">
        <f t="shared" si="19"/>
        <v>3.7675525922405945E-2</v>
      </c>
      <c r="J153" s="31">
        <f t="shared" si="23"/>
        <v>2.7104250883220108E-4</v>
      </c>
      <c r="K153" s="9">
        <f t="shared" si="20"/>
        <v>6.3012663418703985E-2</v>
      </c>
      <c r="L153" s="9">
        <f t="shared" si="24"/>
        <v>1.4847571120299278E-4</v>
      </c>
      <c r="O153" s="21">
        <f t="shared" si="21"/>
        <v>142574.33815389848</v>
      </c>
    </row>
    <row r="154" spans="1:15" x14ac:dyDescent="0.25">
      <c r="A154" s="1">
        <v>39600</v>
      </c>
      <c r="B154">
        <v>13.23</v>
      </c>
      <c r="C154">
        <v>13.25</v>
      </c>
      <c r="D154">
        <v>12.98</v>
      </c>
      <c r="E154">
        <v>13.04</v>
      </c>
      <c r="F154">
        <v>8.9543730000000004</v>
      </c>
      <c r="G154">
        <v>0</v>
      </c>
      <c r="H154" s="9">
        <f t="shared" si="22"/>
        <v>-1.024454806071712E-2</v>
      </c>
      <c r="I154" s="9">
        <f t="shared" si="19"/>
        <v>3.0697720139586254E-2</v>
      </c>
      <c r="J154" s="31">
        <f t="shared" si="23"/>
        <v>2.7148169147422468E-4</v>
      </c>
      <c r="K154" s="9">
        <f t="shared" si="20"/>
        <v>7.2053505142086624E-2</v>
      </c>
      <c r="L154" s="9">
        <f t="shared" si="24"/>
        <v>1.509374039249943E-4</v>
      </c>
      <c r="O154" s="21">
        <f t="shared" si="21"/>
        <v>141766.74152094792</v>
      </c>
    </row>
    <row r="155" spans="1:15" x14ac:dyDescent="0.25">
      <c r="A155" s="1">
        <v>39569</v>
      </c>
      <c r="B155">
        <v>13.2</v>
      </c>
      <c r="C155">
        <v>13.3</v>
      </c>
      <c r="D155">
        <v>13.18</v>
      </c>
      <c r="E155">
        <v>13.22</v>
      </c>
      <c r="F155">
        <v>9.0470559999999995</v>
      </c>
      <c r="G155">
        <v>0</v>
      </c>
      <c r="H155" s="9">
        <f t="shared" si="22"/>
        <v>5.6329323572369416E-3</v>
      </c>
      <c r="I155" s="9">
        <f t="shared" si="19"/>
        <v>4.8151409266588195E-2</v>
      </c>
      <c r="J155" s="31">
        <f t="shared" si="23"/>
        <v>2.5859938110467823E-4</v>
      </c>
      <c r="K155" s="9">
        <f t="shared" si="20"/>
        <v>9.5298755505213245E-2</v>
      </c>
      <c r="L155" s="9">
        <f t="shared" si="24"/>
        <v>1.4510576904918249E-4</v>
      </c>
      <c r="O155" s="21">
        <f t="shared" si="21"/>
        <v>143234.11024731054</v>
      </c>
    </row>
    <row r="156" spans="1:15" x14ac:dyDescent="0.25">
      <c r="A156" s="1">
        <v>39539</v>
      </c>
      <c r="B156">
        <v>13.1</v>
      </c>
      <c r="C156">
        <v>13.29</v>
      </c>
      <c r="D156">
        <v>13.1</v>
      </c>
      <c r="E156">
        <v>13.19</v>
      </c>
      <c r="F156">
        <v>8.9963800000000003</v>
      </c>
      <c r="G156">
        <v>0</v>
      </c>
      <c r="H156" s="9">
        <f t="shared" si="22"/>
        <v>8.8743776805505336E-3</v>
      </c>
      <c r="I156" s="9">
        <f t="shared" si="19"/>
        <v>3.8789097424394556E-2</v>
      </c>
      <c r="J156" s="31">
        <f t="shared" si="23"/>
        <v>2.6426842508993408E-4</v>
      </c>
      <c r="K156" s="9">
        <f t="shared" si="20"/>
        <v>8.4846458986914813E-2</v>
      </c>
      <c r="L156" s="9">
        <f t="shared" si="24"/>
        <v>1.4495473439916511E-4</v>
      </c>
      <c r="O156" s="21">
        <f t="shared" si="21"/>
        <v>142431.8015436955</v>
      </c>
    </row>
    <row r="157" spans="1:15" x14ac:dyDescent="0.25">
      <c r="A157" s="1">
        <v>39508</v>
      </c>
      <c r="B157">
        <v>12.86</v>
      </c>
      <c r="C157">
        <v>13.18</v>
      </c>
      <c r="D157">
        <v>12.86</v>
      </c>
      <c r="E157">
        <v>13.12</v>
      </c>
      <c r="F157">
        <v>8.9172449999999994</v>
      </c>
      <c r="G157">
        <v>0</v>
      </c>
      <c r="H157" s="9">
        <f t="shared" si="22"/>
        <v>2.602419242654545E-2</v>
      </c>
      <c r="I157" s="9">
        <f t="shared" si="19"/>
        <v>2.4607248509321708E-2</v>
      </c>
      <c r="J157" s="31">
        <f t="shared" si="23"/>
        <v>2.6073158300031235E-4</v>
      </c>
      <c r="K157" s="9">
        <f t="shared" si="20"/>
        <v>7.989828865589349E-2</v>
      </c>
      <c r="L157" s="9">
        <f t="shared" si="24"/>
        <v>1.4426978584776656E-4</v>
      </c>
      <c r="O157" s="21">
        <f t="shared" si="21"/>
        <v>141178.92643002083</v>
      </c>
    </row>
    <row r="158" spans="1:15" x14ac:dyDescent="0.25">
      <c r="A158" s="1">
        <v>39479</v>
      </c>
      <c r="B158">
        <v>13.43</v>
      </c>
      <c r="C158">
        <v>13.45</v>
      </c>
      <c r="D158">
        <v>12.83</v>
      </c>
      <c r="E158">
        <v>12.83</v>
      </c>
      <c r="F158">
        <v>8.6910670000000003</v>
      </c>
      <c r="G158">
        <v>0</v>
      </c>
      <c r="H158" s="9">
        <f t="shared" si="22"/>
        <v>-4.0671421070251811E-2</v>
      </c>
      <c r="I158" s="9">
        <f t="shared" si="19"/>
        <v>1.4049057515986402E-3</v>
      </c>
      <c r="J158" s="31">
        <f t="shared" si="23"/>
        <v>2.0574999425813098E-4</v>
      </c>
      <c r="K158" s="9">
        <f t="shared" si="20"/>
        <v>5.2267928038553214E-2</v>
      </c>
      <c r="L158" s="9">
        <f t="shared" si="24"/>
        <v>1.2458684340188844E-4</v>
      </c>
      <c r="O158" s="21">
        <f t="shared" si="21"/>
        <v>137598.04834244007</v>
      </c>
    </row>
    <row r="159" spans="1:15" x14ac:dyDescent="0.25">
      <c r="A159" s="1">
        <v>39448</v>
      </c>
      <c r="B159">
        <v>13.28</v>
      </c>
      <c r="C159">
        <v>13.57</v>
      </c>
      <c r="D159">
        <v>13.28</v>
      </c>
      <c r="E159">
        <v>13.42</v>
      </c>
      <c r="F159">
        <v>9.0595309999999998</v>
      </c>
      <c r="G159">
        <v>0</v>
      </c>
      <c r="H159" s="9">
        <f t="shared" si="22"/>
        <v>1.6361233930900967E-2</v>
      </c>
      <c r="I159" s="9">
        <f t="shared" si="19"/>
        <v>4.1666039066798208E-2</v>
      </c>
      <c r="J159" s="31">
        <f t="shared" si="23"/>
        <v>4.6911848007878353E-5</v>
      </c>
      <c r="K159" s="9">
        <f t="shared" si="20"/>
        <v>8.8889994662239652E-2</v>
      </c>
      <c r="L159" s="9">
        <f t="shared" si="24"/>
        <v>4.2631469669307243E-5</v>
      </c>
      <c r="O159" s="21">
        <f t="shared" si="21"/>
        <v>143431.61599120504</v>
      </c>
    </row>
    <row r="160" spans="1:15" x14ac:dyDescent="0.25">
      <c r="A160" s="1">
        <v>39417</v>
      </c>
      <c r="B160">
        <v>13.26</v>
      </c>
      <c r="C160">
        <v>13.28</v>
      </c>
      <c r="D160">
        <v>13.21</v>
      </c>
      <c r="E160">
        <v>13.25</v>
      </c>
      <c r="F160">
        <v>8.9136919999999993</v>
      </c>
      <c r="G160">
        <v>0</v>
      </c>
      <c r="H160" s="9">
        <f t="shared" si="22"/>
        <v>2.5749091842026607E-3</v>
      </c>
      <c r="I160" s="9">
        <f t="shared" si="19"/>
        <v>3.7066942110491254E-2</v>
      </c>
      <c r="J160" s="31">
        <f t="shared" si="23"/>
        <v>3.5576231152502893E-5</v>
      </c>
      <c r="K160" s="9">
        <f t="shared" si="20"/>
        <v>7.7657101696189751E-2</v>
      </c>
      <c r="L160" s="9">
        <f t="shared" si="24"/>
        <v>3.5505690345817186E-5</v>
      </c>
      <c r="O160" s="21">
        <f t="shared" si="21"/>
        <v>141122.67489430483</v>
      </c>
    </row>
    <row r="161" spans="1:15" x14ac:dyDescent="0.25">
      <c r="A161" s="1">
        <v>39387</v>
      </c>
      <c r="B161">
        <v>13.21</v>
      </c>
      <c r="C161">
        <v>13.26</v>
      </c>
      <c r="D161">
        <v>13.13</v>
      </c>
      <c r="E161">
        <v>13.26</v>
      </c>
      <c r="F161">
        <v>8.8907989999999995</v>
      </c>
      <c r="G161">
        <v>0</v>
      </c>
      <c r="H161" s="9">
        <f t="shared" si="22"/>
        <v>9.6620173391878828E-3</v>
      </c>
      <c r="I161" s="9">
        <f t="shared" si="19"/>
        <v>3.1837388685602604E-2</v>
      </c>
      <c r="J161" s="31">
        <f t="shared" si="23"/>
        <v>3.737893569188953E-5</v>
      </c>
      <c r="K161" s="9">
        <f t="shared" si="20"/>
        <v>7.7883740621193159E-2</v>
      </c>
      <c r="L161" s="9">
        <f t="shared" si="24"/>
        <v>3.6386910892624031E-5</v>
      </c>
      <c r="O161" s="21">
        <f t="shared" si="21"/>
        <v>140760.23008508826</v>
      </c>
    </row>
    <row r="162" spans="1:15" x14ac:dyDescent="0.25">
      <c r="A162" s="1">
        <v>39356</v>
      </c>
      <c r="B162">
        <v>13.2</v>
      </c>
      <c r="C162">
        <v>13.26</v>
      </c>
      <c r="D162">
        <v>13.16</v>
      </c>
      <c r="E162">
        <v>13.18</v>
      </c>
      <c r="F162">
        <v>8.8057180000000006</v>
      </c>
      <c r="G162">
        <v>0</v>
      </c>
      <c r="H162" s="9">
        <f t="shared" si="22"/>
        <v>2.6653579752935015E-3</v>
      </c>
      <c r="I162" s="9">
        <f t="shared" si="19"/>
        <v>2.013433859442644E-2</v>
      </c>
      <c r="J162" s="31">
        <f t="shared" si="23"/>
        <v>3.4752854149036157E-5</v>
      </c>
      <c r="K162" s="9">
        <f t="shared" si="20"/>
        <v>7.6042178880450256E-2</v>
      </c>
      <c r="L162" s="9">
        <f t="shared" si="24"/>
        <v>3.4695828657219312E-5</v>
      </c>
      <c r="O162" s="21">
        <f t="shared" si="21"/>
        <v>139413.21716354214</v>
      </c>
    </row>
    <row r="163" spans="1:15" x14ac:dyDescent="0.25">
      <c r="A163" s="1">
        <v>39326</v>
      </c>
      <c r="B163">
        <v>13.08</v>
      </c>
      <c r="C163">
        <v>13.24</v>
      </c>
      <c r="D163">
        <v>13.08</v>
      </c>
      <c r="E163">
        <v>13.19</v>
      </c>
      <c r="F163">
        <v>8.7823100000000007</v>
      </c>
      <c r="G163">
        <v>0</v>
      </c>
      <c r="H163" s="9">
        <f t="shared" si="22"/>
        <v>1.1971189683282271E-2</v>
      </c>
      <c r="I163" s="9">
        <f t="shared" si="19"/>
        <v>2.4841074721837133E-2</v>
      </c>
      <c r="J163" s="31">
        <f t="shared" si="23"/>
        <v>3.5349155230155983E-5</v>
      </c>
      <c r="K163" s="9">
        <f t="shared" si="20"/>
        <v>7.772898048621027E-2</v>
      </c>
      <c r="L163" s="9">
        <f t="shared" si="24"/>
        <v>3.7983183742110704E-5</v>
      </c>
      <c r="O163" s="21">
        <f t="shared" si="21"/>
        <v>139042.61881058963</v>
      </c>
    </row>
    <row r="164" spans="1:15" x14ac:dyDescent="0.25">
      <c r="A164" s="1">
        <v>39295</v>
      </c>
      <c r="B164">
        <v>13.14</v>
      </c>
      <c r="C164">
        <v>13.14</v>
      </c>
      <c r="D164">
        <v>12.97</v>
      </c>
      <c r="E164">
        <v>13.08</v>
      </c>
      <c r="F164">
        <v>8.6784189999999999</v>
      </c>
      <c r="G164">
        <v>0</v>
      </c>
      <c r="H164" s="9">
        <f t="shared" si="22"/>
        <v>-1.0661072845561041E-3</v>
      </c>
      <c r="I164" s="9">
        <f t="shared" si="19"/>
        <v>1.7738138698650426E-2</v>
      </c>
      <c r="J164" s="31">
        <f t="shared" si="23"/>
        <v>2.8449613242825249E-5</v>
      </c>
      <c r="K164" s="9">
        <f t="shared" si="20"/>
        <v>5.8988084335701414E-2</v>
      </c>
      <c r="L164" s="9">
        <f t="shared" si="24"/>
        <v>3.7440727296424339E-5</v>
      </c>
      <c r="O164" s="21">
        <f t="shared" si="21"/>
        <v>137397.80364113522</v>
      </c>
    </row>
    <row r="165" spans="1:15" x14ac:dyDescent="0.25">
      <c r="A165" s="1">
        <v>39264</v>
      </c>
      <c r="B165">
        <v>13.11</v>
      </c>
      <c r="C165">
        <v>13.14</v>
      </c>
      <c r="D165">
        <v>13.06</v>
      </c>
      <c r="E165">
        <v>13.14</v>
      </c>
      <c r="F165">
        <v>8.6876809999999995</v>
      </c>
      <c r="G165">
        <v>0</v>
      </c>
      <c r="H165" s="9">
        <f t="shared" si="22"/>
        <v>6.5158304987348566E-3</v>
      </c>
      <c r="I165" s="9">
        <f t="shared" si="19"/>
        <v>2.5510510629261296E-2</v>
      </c>
      <c r="J165" s="31">
        <f t="shared" si="23"/>
        <v>3.9389367432865782E-5</v>
      </c>
      <c r="K165" s="9">
        <f t="shared" si="20"/>
        <v>5.3511828978483944E-2</v>
      </c>
      <c r="L165" s="9">
        <f t="shared" si="24"/>
        <v>3.9085344079996777E-5</v>
      </c>
      <c r="O165" s="21">
        <f t="shared" si="21"/>
        <v>137544.44077139179</v>
      </c>
    </row>
    <row r="166" spans="1:15" x14ac:dyDescent="0.25">
      <c r="A166" s="1">
        <v>39234</v>
      </c>
      <c r="B166">
        <v>13.17</v>
      </c>
      <c r="C166">
        <v>13.17</v>
      </c>
      <c r="D166">
        <v>13.03</v>
      </c>
      <c r="E166">
        <v>13.1</v>
      </c>
      <c r="F166">
        <v>8.6314399999999996</v>
      </c>
      <c r="G166">
        <v>0</v>
      </c>
      <c r="H166" s="9">
        <f t="shared" si="22"/>
        <v>-3.3495953847196935E-3</v>
      </c>
      <c r="I166" s="9">
        <f t="shared" si="19"/>
        <v>3.3390669165067312E-2</v>
      </c>
      <c r="J166" s="31">
        <f t="shared" si="23"/>
        <v>4.3977392928700803E-5</v>
      </c>
      <c r="K166" s="9">
        <f t="shared" si="20"/>
        <v>5.6540196361285287E-2</v>
      </c>
      <c r="L166" s="9">
        <f t="shared" si="24"/>
        <v>4.1484882101742817E-5</v>
      </c>
      <c r="O166" s="21">
        <f t="shared" si="21"/>
        <v>136654.02629905747</v>
      </c>
    </row>
    <row r="167" spans="1:15" x14ac:dyDescent="0.25">
      <c r="A167" s="1">
        <v>39203</v>
      </c>
      <c r="B167">
        <v>13.3</v>
      </c>
      <c r="C167">
        <v>13.31</v>
      </c>
      <c r="D167">
        <v>13.19</v>
      </c>
      <c r="E167">
        <v>13.19</v>
      </c>
      <c r="F167">
        <v>8.6604489999999998</v>
      </c>
      <c r="G167">
        <v>0</v>
      </c>
      <c r="H167" s="9">
        <f t="shared" si="22"/>
        <v>-4.8990668367520345E-3</v>
      </c>
      <c r="I167" s="9">
        <f t="shared" si="19"/>
        <v>4.849345597245875E-2</v>
      </c>
      <c r="J167" s="31">
        <f t="shared" si="23"/>
        <v>4.4795199531836597E-5</v>
      </c>
      <c r="K167" s="9">
        <f t="shared" si="20"/>
        <v>5.3504295483632537E-2</v>
      </c>
      <c r="L167" s="9">
        <f t="shared" si="24"/>
        <v>4.0459917901492777E-5</v>
      </c>
      <c r="O167" s="21">
        <f t="shared" si="21"/>
        <v>137113.30037718458</v>
      </c>
    </row>
    <row r="168" spans="1:15" x14ac:dyDescent="0.25">
      <c r="A168" s="1">
        <v>39173</v>
      </c>
      <c r="B168">
        <v>13.31</v>
      </c>
      <c r="C168">
        <v>13.31</v>
      </c>
      <c r="D168">
        <v>13.25</v>
      </c>
      <c r="E168">
        <v>13.3</v>
      </c>
      <c r="F168">
        <v>8.7030860000000008</v>
      </c>
      <c r="G168">
        <v>0</v>
      </c>
      <c r="H168" s="9">
        <f t="shared" si="22"/>
        <v>2.7897628194625641E-3</v>
      </c>
      <c r="I168" s="9">
        <f t="shared" si="19"/>
        <v>4.9479015932918917E-2</v>
      </c>
      <c r="J168" s="31">
        <f t="shared" si="23"/>
        <v>3.7561921337104464E-5</v>
      </c>
      <c r="K168" s="9">
        <f t="shared" si="20"/>
        <v>6.3953187011366402E-2</v>
      </c>
      <c r="L168" s="9">
        <f t="shared" si="24"/>
        <v>3.882953879165878E-5</v>
      </c>
      <c r="O168" s="21">
        <f t="shared" si="21"/>
        <v>137788.33463790041</v>
      </c>
    </row>
    <row r="169" spans="1:15" x14ac:dyDescent="0.25">
      <c r="A169" s="1">
        <v>39142</v>
      </c>
      <c r="B169">
        <v>13.38</v>
      </c>
      <c r="C169">
        <v>13.4</v>
      </c>
      <c r="D169">
        <v>13.31</v>
      </c>
      <c r="E169">
        <v>13.31</v>
      </c>
      <c r="F169">
        <v>8.6788740000000004</v>
      </c>
      <c r="G169">
        <v>0</v>
      </c>
      <c r="H169" s="9">
        <f t="shared" si="22"/>
        <v>-2.1019517301922286E-3</v>
      </c>
      <c r="I169" s="9">
        <f t="shared" si="19"/>
        <v>5.1031028087725527E-2</v>
      </c>
      <c r="J169" s="31">
        <f t="shared" si="23"/>
        <v>3.9207717016012921E-5</v>
      </c>
      <c r="K169" s="9">
        <f t="shared" si="20"/>
        <v>6.848814181317403E-2</v>
      </c>
      <c r="L169" s="9">
        <f t="shared" si="24"/>
        <v>4.3946321625990193E-5</v>
      </c>
      <c r="O169" s="21">
        <f t="shared" si="21"/>
        <v>137405.0072574456</v>
      </c>
    </row>
    <row r="170" spans="1:15" x14ac:dyDescent="0.25">
      <c r="A170" s="1">
        <v>39114</v>
      </c>
      <c r="B170">
        <v>13.27</v>
      </c>
      <c r="C170">
        <v>13.39</v>
      </c>
      <c r="D170">
        <v>13.27</v>
      </c>
      <c r="E170">
        <v>13.38</v>
      </c>
      <c r="F170">
        <v>8.6971550000000004</v>
      </c>
      <c r="G170">
        <v>0</v>
      </c>
      <c r="H170" s="9">
        <f t="shared" si="22"/>
        <v>1.1873861124096581E-2</v>
      </c>
      <c r="I170" s="9">
        <f t="shared" si="19"/>
        <v>5.3005030530790219E-2</v>
      </c>
      <c r="J170" s="31">
        <f t="shared" si="23"/>
        <v>4.7340669095892702E-5</v>
      </c>
      <c r="K170" s="9">
        <f t="shared" si="20"/>
        <v>8.5714082410684331E-2</v>
      </c>
      <c r="L170" s="9">
        <f t="shared" si="24"/>
        <v>4.8969252185449232E-5</v>
      </c>
      <c r="O170" s="21">
        <f t="shared" si="21"/>
        <v>137694.4343118853</v>
      </c>
    </row>
    <row r="171" spans="1:15" x14ac:dyDescent="0.25">
      <c r="A171" s="1">
        <v>39083</v>
      </c>
      <c r="B171">
        <v>13.35</v>
      </c>
      <c r="C171">
        <v>13.37</v>
      </c>
      <c r="D171">
        <v>13.27</v>
      </c>
      <c r="E171">
        <v>13.27</v>
      </c>
      <c r="F171">
        <v>8.5950980000000001</v>
      </c>
      <c r="G171">
        <v>0</v>
      </c>
      <c r="H171" s="9">
        <f t="shared" si="22"/>
        <v>-2.4807133963048495E-3</v>
      </c>
      <c r="I171" s="9">
        <f t="shared" si="19"/>
        <v>3.3068512635083105E-2</v>
      </c>
      <c r="J171" s="31">
        <f t="shared" si="23"/>
        <v>4.1450374232363554E-5</v>
      </c>
      <c r="K171" s="9">
        <f t="shared" si="20"/>
        <v>6.3563628840200434E-2</v>
      </c>
      <c r="L171" s="9">
        <f t="shared" si="24"/>
        <v>4.7289536619587728E-5</v>
      </c>
      <c r="O171" s="21">
        <f t="shared" si="21"/>
        <v>136078.65525740504</v>
      </c>
    </row>
    <row r="172" spans="1:15" x14ac:dyDescent="0.25">
      <c r="A172" s="1">
        <v>39052</v>
      </c>
      <c r="B172">
        <v>13.44</v>
      </c>
      <c r="C172">
        <v>13.44</v>
      </c>
      <c r="D172">
        <v>13.35</v>
      </c>
      <c r="E172">
        <v>13.35</v>
      </c>
      <c r="F172">
        <v>8.6164729999999992</v>
      </c>
      <c r="G172">
        <v>0</v>
      </c>
      <c r="H172" s="9">
        <f t="shared" si="22"/>
        <v>-1.7895207555213661E-3</v>
      </c>
      <c r="I172" s="9">
        <f t="shared" si="19"/>
        <v>4.1723600055226608E-2</v>
      </c>
      <c r="J172" s="31">
        <f t="shared" si="23"/>
        <v>3.8299705869334893E-5</v>
      </c>
      <c r="K172" s="9">
        <f t="shared" si="20"/>
        <v>6.2041591387384354E-2</v>
      </c>
      <c r="L172" s="9">
        <f t="shared" si="24"/>
        <v>4.6582759979169991E-5</v>
      </c>
      <c r="O172" s="21">
        <f t="shared" si="21"/>
        <v>136417.06690275532</v>
      </c>
    </row>
    <row r="173" spans="1:15" x14ac:dyDescent="0.25">
      <c r="A173" s="1">
        <v>39022</v>
      </c>
      <c r="B173">
        <v>13.39</v>
      </c>
      <c r="C173">
        <v>13.42</v>
      </c>
      <c r="D173">
        <v>13.33</v>
      </c>
      <c r="E173">
        <v>13.42</v>
      </c>
      <c r="F173">
        <v>8.6319199999999991</v>
      </c>
      <c r="G173">
        <v>0</v>
      </c>
      <c r="H173" s="9">
        <f t="shared" si="22"/>
        <v>7.2914950295444817E-3</v>
      </c>
      <c r="I173" s="9">
        <f t="shared" si="19"/>
        <v>4.6498320155802575E-2</v>
      </c>
      <c r="J173" s="31">
        <f t="shared" si="23"/>
        <v>3.6542100094424953E-5</v>
      </c>
      <c r="K173" s="9">
        <f t="shared" si="20"/>
        <v>7.0001983339944396E-2</v>
      </c>
      <c r="L173" s="9">
        <f t="shared" si="24"/>
        <v>4.8186609663166233E-5</v>
      </c>
      <c r="O173" s="21">
        <f t="shared" si="21"/>
        <v>136661.62571846182</v>
      </c>
    </row>
    <row r="174" spans="1:15" x14ac:dyDescent="0.25">
      <c r="A174" s="1">
        <v>38991</v>
      </c>
      <c r="B174">
        <v>13.35</v>
      </c>
      <c r="C174">
        <v>13.37</v>
      </c>
      <c r="D174">
        <v>13.26</v>
      </c>
      <c r="E174">
        <v>13.37</v>
      </c>
      <c r="F174">
        <v>8.5694359999999996</v>
      </c>
      <c r="G174">
        <v>0</v>
      </c>
      <c r="H174" s="9">
        <f t="shared" si="22"/>
        <v>4.9574518512194247E-3</v>
      </c>
      <c r="I174" s="9">
        <f t="shared" si="19"/>
        <v>4.7168962850794117E-2</v>
      </c>
      <c r="J174" s="31">
        <f t="shared" si="23"/>
        <v>3.5754241783576338E-5</v>
      </c>
      <c r="K174" s="9">
        <f t="shared" si="20"/>
        <v>7.3715885350168403E-2</v>
      </c>
      <c r="L174" s="9">
        <f t="shared" si="24"/>
        <v>5.51888875481319E-5</v>
      </c>
      <c r="O174" s="21">
        <f t="shared" si="21"/>
        <v>135672.37129749957</v>
      </c>
    </row>
    <row r="175" spans="1:15" x14ac:dyDescent="0.25">
      <c r="A175" s="1">
        <v>38961</v>
      </c>
      <c r="B175">
        <v>13.31</v>
      </c>
      <c r="C175">
        <v>13.39</v>
      </c>
      <c r="D175">
        <v>13.28</v>
      </c>
      <c r="E175">
        <v>13.35</v>
      </c>
      <c r="F175">
        <v>8.5271629999999998</v>
      </c>
      <c r="G175">
        <v>0</v>
      </c>
      <c r="H175" s="9">
        <f t="shared" si="22"/>
        <v>6.5626583606078464E-3</v>
      </c>
      <c r="I175" s="9">
        <f t="shared" si="19"/>
        <v>4.6418389515939802E-2</v>
      </c>
      <c r="J175" s="31">
        <f t="shared" si="23"/>
        <v>4.3666507101388717E-5</v>
      </c>
      <c r="K175" s="9">
        <f t="shared" si="20"/>
        <v>5.7203969020188941E-2</v>
      </c>
      <c r="L175" s="9">
        <f t="shared" si="24"/>
        <v>5.552782443068349E-5</v>
      </c>
      <c r="O175" s="21">
        <f t="shared" si="21"/>
        <v>135003.09992983207</v>
      </c>
    </row>
    <row r="176" spans="1:15" x14ac:dyDescent="0.25">
      <c r="A176" s="1">
        <v>38930</v>
      </c>
      <c r="B176">
        <v>13.17</v>
      </c>
      <c r="C176">
        <v>13.31</v>
      </c>
      <c r="D176">
        <v>13.17</v>
      </c>
      <c r="E176">
        <v>13.31</v>
      </c>
      <c r="F176">
        <v>8.4715670000000003</v>
      </c>
      <c r="G176">
        <v>0</v>
      </c>
      <c r="H176" s="9">
        <f t="shared" si="22"/>
        <v>1.4250031397623403E-2</v>
      </c>
      <c r="I176" s="9">
        <f t="shared" si="19"/>
        <v>3.3746873555142408E-2</v>
      </c>
      <c r="J176" s="31">
        <f t="shared" si="23"/>
        <v>4.9802848633399666E-5</v>
      </c>
      <c r="K176" s="9">
        <f t="shared" si="20"/>
        <v>5.6872687115137724E-2</v>
      </c>
      <c r="L176" s="9">
        <f t="shared" si="24"/>
        <v>5.4948789642125745E-5</v>
      </c>
      <c r="O176" s="21">
        <f t="shared" si="21"/>
        <v>134122.89717732236</v>
      </c>
    </row>
    <row r="177" spans="1:15" x14ac:dyDescent="0.25">
      <c r="A177" s="1">
        <v>38899</v>
      </c>
      <c r="B177">
        <v>13.07</v>
      </c>
      <c r="C177">
        <v>13.17</v>
      </c>
      <c r="D177">
        <v>13.04</v>
      </c>
      <c r="E177">
        <v>13.17</v>
      </c>
      <c r="F177">
        <v>8.3525430000000007</v>
      </c>
      <c r="G177">
        <v>0</v>
      </c>
      <c r="H177" s="9">
        <f t="shared" si="22"/>
        <v>1.1216240200544968E-2</v>
      </c>
      <c r="I177" s="9">
        <f t="shared" si="19"/>
        <v>1.2871311982039215E-2</v>
      </c>
      <c r="J177" s="31">
        <f t="shared" si="23"/>
        <v>4.121143532949219E-5</v>
      </c>
      <c r="K177" s="9">
        <f t="shared" si="20"/>
        <v>4.6407511394539351E-2</v>
      </c>
      <c r="L177" s="9">
        <f t="shared" si="24"/>
        <v>6.0010258184547407E-5</v>
      </c>
      <c r="O177" s="21">
        <f t="shared" si="21"/>
        <v>132238.49447902184</v>
      </c>
    </row>
    <row r="178" spans="1:15" x14ac:dyDescent="0.25">
      <c r="A178" s="1">
        <v>38869</v>
      </c>
      <c r="B178">
        <v>13.17</v>
      </c>
      <c r="C178">
        <v>13.21</v>
      </c>
      <c r="D178">
        <v>13.04</v>
      </c>
      <c r="E178">
        <v>13.07</v>
      </c>
      <c r="F178">
        <v>8.2598979999999997</v>
      </c>
      <c r="G178">
        <v>0</v>
      </c>
      <c r="H178" s="9">
        <f t="shared" si="22"/>
        <v>-3.9636946312740021E-3</v>
      </c>
      <c r="I178" s="9">
        <f t="shared" si="19"/>
        <v>1.1061219778413314E-2</v>
      </c>
      <c r="J178" s="31">
        <f t="shared" si="23"/>
        <v>3.6898733673499488E-5</v>
      </c>
      <c r="K178" s="9">
        <f t="shared" si="20"/>
        <v>5.392204835979756E-2</v>
      </c>
      <c r="L178" s="9">
        <f t="shared" si="24"/>
        <v>5.927804533975779E-5</v>
      </c>
      <c r="O178" s="21">
        <f t="shared" si="21"/>
        <v>130771.72737336202</v>
      </c>
    </row>
    <row r="179" spans="1:15" x14ac:dyDescent="0.25">
      <c r="A179" s="1">
        <v>38838</v>
      </c>
      <c r="B179">
        <v>13.14</v>
      </c>
      <c r="C179">
        <v>13.19</v>
      </c>
      <c r="D179">
        <v>13.13</v>
      </c>
      <c r="E179">
        <v>13.17</v>
      </c>
      <c r="F179">
        <v>8.2927680000000006</v>
      </c>
      <c r="G179">
        <v>0</v>
      </c>
      <c r="H179" s="9">
        <f t="shared" si="22"/>
        <v>4.2727290121957794E-3</v>
      </c>
      <c r="I179" s="9">
        <f t="shared" si="19"/>
        <v>8.7775713994982484E-3</v>
      </c>
      <c r="J179" s="31">
        <f t="shared" si="23"/>
        <v>3.6438839182856152E-5</v>
      </c>
      <c r="K179" s="9">
        <f t="shared" si="20"/>
        <v>6.8874403679515958E-2</v>
      </c>
      <c r="L179" s="9">
        <f t="shared" si="24"/>
        <v>5.7299521386206556E-5</v>
      </c>
      <c r="O179" s="21">
        <f t="shared" si="21"/>
        <v>131292.12928132294</v>
      </c>
    </row>
    <row r="180" spans="1:15" x14ac:dyDescent="0.25">
      <c r="A180" s="1">
        <v>38808</v>
      </c>
      <c r="B180">
        <v>13.2</v>
      </c>
      <c r="C180">
        <v>13.22</v>
      </c>
      <c r="D180">
        <v>13.14</v>
      </c>
      <c r="E180">
        <v>13.16</v>
      </c>
      <c r="F180">
        <v>8.2574860000000001</v>
      </c>
      <c r="G180">
        <v>0</v>
      </c>
      <c r="H180" s="9">
        <f t="shared" si="22"/>
        <v>-2.277414237676003E-4</v>
      </c>
      <c r="I180" s="9">
        <f t="shared" si="19"/>
        <v>9.4785397273724828E-3</v>
      </c>
      <c r="J180" s="31">
        <f t="shared" si="23"/>
        <v>3.8668447677203084E-5</v>
      </c>
      <c r="K180" s="9">
        <f t="shared" si="20"/>
        <v>6.7291502328916064E-2</v>
      </c>
      <c r="L180" s="9">
        <f t="shared" si="24"/>
        <v>5.7474873937679337E-5</v>
      </c>
      <c r="O180" s="21">
        <f t="shared" si="21"/>
        <v>130733.54029085513</v>
      </c>
    </row>
    <row r="181" spans="1:15" x14ac:dyDescent="0.25">
      <c r="A181" s="1">
        <v>38777</v>
      </c>
      <c r="B181">
        <v>13.34</v>
      </c>
      <c r="C181">
        <v>13.34</v>
      </c>
      <c r="D181">
        <v>13.21</v>
      </c>
      <c r="E181">
        <v>13.21</v>
      </c>
      <c r="F181">
        <v>8.2593669999999992</v>
      </c>
      <c r="G181">
        <v>0</v>
      </c>
      <c r="H181" s="9">
        <f t="shared" si="22"/>
        <v>-7.2839213703802443E-3</v>
      </c>
      <c r="I181" s="9">
        <f t="shared" si="19"/>
        <v>1.6841090028850345E-2</v>
      </c>
      <c r="J181" s="31">
        <f t="shared" si="23"/>
        <v>5.1319791677805927E-5</v>
      </c>
      <c r="K181" s="9">
        <f t="shared" si="20"/>
        <v>6.7935469514505839E-2</v>
      </c>
      <c r="L181" s="9">
        <f t="shared" si="24"/>
        <v>8.3169731646495914E-5</v>
      </c>
      <c r="O181" s="21">
        <f t="shared" si="21"/>
        <v>130763.32051564594</v>
      </c>
    </row>
    <row r="182" spans="1:15" x14ac:dyDescent="0.25">
      <c r="A182" s="1">
        <v>38749</v>
      </c>
      <c r="B182">
        <v>13.31</v>
      </c>
      <c r="C182">
        <v>13.35</v>
      </c>
      <c r="D182">
        <v>13.31</v>
      </c>
      <c r="E182">
        <v>13.35</v>
      </c>
      <c r="F182">
        <v>8.3199690000000004</v>
      </c>
      <c r="G182">
        <v>0</v>
      </c>
      <c r="H182" s="9">
        <f t="shared" si="22"/>
        <v>5.8765412516101354E-3</v>
      </c>
      <c r="I182" s="9">
        <f t="shared" si="19"/>
        <v>3.8627862619481756E-2</v>
      </c>
      <c r="J182" s="31">
        <f t="shared" si="23"/>
        <v>5.4168163387587219E-5</v>
      </c>
      <c r="K182" s="9">
        <f t="shared" si="20"/>
        <v>5.1956209630872059E-2</v>
      </c>
      <c r="L182" s="9">
        <f t="shared" si="24"/>
        <v>8.3472605376297854E-5</v>
      </c>
      <c r="O182" s="21">
        <f t="shared" si="21"/>
        <v>131722.77887969362</v>
      </c>
    </row>
    <row r="183" spans="1:15" x14ac:dyDescent="0.25">
      <c r="A183" s="1">
        <v>38718</v>
      </c>
      <c r="B183">
        <v>13.34</v>
      </c>
      <c r="C183">
        <v>13.39</v>
      </c>
      <c r="D183">
        <v>13.32</v>
      </c>
      <c r="E183">
        <v>13.32</v>
      </c>
      <c r="F183">
        <v>8.2713619999999999</v>
      </c>
      <c r="G183">
        <v>0</v>
      </c>
      <c r="H183" s="9">
        <f t="shared" si="22"/>
        <v>2.785757792071776E-3</v>
      </c>
      <c r="I183" s="9">
        <f t="shared" si="19"/>
        <v>2.3504302588631065E-2</v>
      </c>
      <c r="J183" s="31">
        <f t="shared" si="23"/>
        <v>5.6054297998298905E-5</v>
      </c>
      <c r="K183" s="9">
        <f t="shared" si="20"/>
        <v>3.7801628089053005E-2</v>
      </c>
      <c r="L183" s="9">
        <f t="shared" si="24"/>
        <v>9.3027377085930544E-5</v>
      </c>
      <c r="O183" s="21">
        <f t="shared" si="21"/>
        <v>130953.22684013609</v>
      </c>
    </row>
    <row r="184" spans="1:15" x14ac:dyDescent="0.25">
      <c r="A184" s="1">
        <v>38687</v>
      </c>
      <c r="B184">
        <v>13.26</v>
      </c>
      <c r="C184">
        <v>13.33</v>
      </c>
      <c r="D184">
        <v>13.24</v>
      </c>
      <c r="E184">
        <v>13.33</v>
      </c>
      <c r="F184">
        <v>8.2483839999999997</v>
      </c>
      <c r="G184">
        <v>0</v>
      </c>
      <c r="H184" s="9">
        <f t="shared" si="22"/>
        <v>7.9370122462067132E-3</v>
      </c>
      <c r="I184" s="9">
        <f t="shared" si="19"/>
        <v>1.6672003699685412E-2</v>
      </c>
      <c r="J184" s="31">
        <f t="shared" si="23"/>
        <v>5.7365652274262527E-5</v>
      </c>
      <c r="K184" s="9">
        <f t="shared" si="20"/>
        <v>5.2901631423718946E-2</v>
      </c>
      <c r="L184" s="9">
        <f t="shared" si="24"/>
        <v>9.3024508274222538E-5</v>
      </c>
      <c r="O184" s="21">
        <f t="shared" si="21"/>
        <v>130589.43630039999</v>
      </c>
    </row>
    <row r="185" spans="1:15" x14ac:dyDescent="0.25">
      <c r="A185" s="1">
        <v>38657</v>
      </c>
      <c r="B185">
        <v>13.26</v>
      </c>
      <c r="C185">
        <v>13.3</v>
      </c>
      <c r="D185">
        <v>13.22</v>
      </c>
      <c r="E185">
        <v>13.27</v>
      </c>
      <c r="F185">
        <v>8.1834319999999998</v>
      </c>
      <c r="G185">
        <v>0</v>
      </c>
      <c r="H185" s="9">
        <f t="shared" si="22"/>
        <v>4.237134220749182E-3</v>
      </c>
      <c r="I185" s="9">
        <f t="shared" si="19"/>
        <v>1.440797302657677E-2</v>
      </c>
      <c r="J185" s="31">
        <f t="shared" si="23"/>
        <v>6.1182884299242188E-5</v>
      </c>
      <c r="K185" s="9">
        <f t="shared" si="20"/>
        <v>4.7442023823024287E-2</v>
      </c>
      <c r="L185" s="9">
        <f t="shared" si="24"/>
        <v>9.208028767701967E-5</v>
      </c>
      <c r="O185" s="21">
        <f t="shared" si="21"/>
        <v>129561.10819800035</v>
      </c>
    </row>
    <row r="186" spans="1:15" x14ac:dyDescent="0.25">
      <c r="A186" s="1">
        <v>38626</v>
      </c>
      <c r="B186">
        <v>13.34</v>
      </c>
      <c r="C186">
        <v>13.35</v>
      </c>
      <c r="D186">
        <v>13.26</v>
      </c>
      <c r="E186">
        <v>13.26</v>
      </c>
      <c r="F186">
        <v>8.1489039999999999</v>
      </c>
      <c r="G186">
        <v>0</v>
      </c>
      <c r="H186" s="9">
        <f t="shared" si="22"/>
        <v>-5.6262279574730576E-3</v>
      </c>
      <c r="I186" s="9">
        <f t="shared" si="19"/>
        <v>2.1024916108076306E-2</v>
      </c>
      <c r="J186" s="31">
        <f t="shared" si="23"/>
        <v>7.3593039303861271E-5</v>
      </c>
      <c r="K186" s="9">
        <f t="shared" si="20"/>
        <v>4.8763643804834209E-2</v>
      </c>
      <c r="L186" s="9">
        <f t="shared" si="24"/>
        <v>9.451723394702434E-5</v>
      </c>
      <c r="O186" s="21">
        <f t="shared" si="21"/>
        <v>129014.45662884691</v>
      </c>
    </row>
    <row r="187" spans="1:15" x14ac:dyDescent="0.25">
      <c r="A187" s="1">
        <v>38596</v>
      </c>
      <c r="B187">
        <v>13.51</v>
      </c>
      <c r="C187">
        <v>13.51</v>
      </c>
      <c r="D187">
        <v>13.38</v>
      </c>
      <c r="E187">
        <v>13.38</v>
      </c>
      <c r="F187">
        <v>8.1950109999999992</v>
      </c>
      <c r="G187">
        <v>0</v>
      </c>
      <c r="H187" s="9">
        <f t="shared" si="22"/>
        <v>-6.231809488769874E-3</v>
      </c>
      <c r="I187" s="9">
        <f t="shared" si="19"/>
        <v>1.6023518650236528E-2</v>
      </c>
      <c r="J187" s="31">
        <f t="shared" si="23"/>
        <v>7.1277071923614771E-5</v>
      </c>
      <c r="K187" s="9">
        <f t="shared" si="20"/>
        <v>6.5301531276274874E-2</v>
      </c>
      <c r="L187" s="9">
        <f t="shared" si="24"/>
        <v>9.4940000283136167E-5</v>
      </c>
      <c r="O187" s="21">
        <f t="shared" si="21"/>
        <v>129744.42835900671</v>
      </c>
    </row>
    <row r="188" spans="1:15" x14ac:dyDescent="0.25">
      <c r="A188" s="1">
        <v>38565</v>
      </c>
      <c r="B188">
        <v>13.4</v>
      </c>
      <c r="C188">
        <v>13.51</v>
      </c>
      <c r="D188">
        <v>13.36</v>
      </c>
      <c r="E188">
        <v>13.51</v>
      </c>
      <c r="F188">
        <v>8.2464010000000005</v>
      </c>
      <c r="G188">
        <v>0</v>
      </c>
      <c r="H188" s="9">
        <f t="shared" si="22"/>
        <v>9.4091057591665344E-3</v>
      </c>
      <c r="I188" s="9">
        <f t="shared" si="19"/>
        <v>2.8782040429941601E-2</v>
      </c>
      <c r="J188" s="31">
        <f t="shared" si="23"/>
        <v>6.4965575129693028E-5</v>
      </c>
      <c r="K188" s="9">
        <f t="shared" si="20"/>
        <v>6.5326835060906488E-2</v>
      </c>
      <c r="L188" s="9">
        <f t="shared" si="24"/>
        <v>1.0968464608039771E-4</v>
      </c>
      <c r="O188" s="21">
        <f t="shared" si="21"/>
        <v>130558.04119898575</v>
      </c>
    </row>
    <row r="189" spans="1:15" x14ac:dyDescent="0.25">
      <c r="A189" s="1">
        <v>38534</v>
      </c>
      <c r="B189">
        <v>13.54</v>
      </c>
      <c r="C189">
        <v>13.54</v>
      </c>
      <c r="D189">
        <v>13.43</v>
      </c>
      <c r="E189">
        <v>13.43</v>
      </c>
      <c r="F189">
        <v>8.1695329999999995</v>
      </c>
      <c r="G189">
        <v>0</v>
      </c>
      <c r="H189" s="9">
        <f t="shared" si="22"/>
        <v>-6.213406765020313E-3</v>
      </c>
      <c r="I189" s="9">
        <f t="shared" si="19"/>
        <v>2.3479998341291268E-2</v>
      </c>
      <c r="J189" s="31">
        <f t="shared" si="23"/>
        <v>8.280302435741974E-5</v>
      </c>
      <c r="K189" s="9">
        <f t="shared" si="20"/>
        <v>8.0376399792270098E-2</v>
      </c>
      <c r="L189" s="9">
        <f t="shared" si="24"/>
        <v>1.0906792162410687E-4</v>
      </c>
      <c r="O189" s="21">
        <f t="shared" si="21"/>
        <v>129341.05750987292</v>
      </c>
    </row>
    <row r="190" spans="1:15" x14ac:dyDescent="0.25">
      <c r="A190" s="1">
        <v>38504</v>
      </c>
      <c r="B190">
        <v>13.57</v>
      </c>
      <c r="C190">
        <v>13.6</v>
      </c>
      <c r="D190">
        <v>13.49</v>
      </c>
      <c r="E190">
        <v>13.56</v>
      </c>
      <c r="F190">
        <v>8.2206109999999999</v>
      </c>
      <c r="G190">
        <v>0</v>
      </c>
      <c r="H190" s="9">
        <f t="shared" si="22"/>
        <v>4.9705670644521844E-3</v>
      </c>
      <c r="I190" s="9">
        <f t="shared" si="19"/>
        <v>4.8909221868004171E-2</v>
      </c>
      <c r="J190" s="31">
        <f t="shared" si="23"/>
        <v>7.6223288525588965E-5</v>
      </c>
      <c r="K190" s="9">
        <f t="shared" si="20"/>
        <v>9.5838774905984095E-2</v>
      </c>
      <c r="L190" s="9">
        <f t="shared" si="24"/>
        <v>1.4718962649667105E-4</v>
      </c>
      <c r="O190" s="21">
        <f t="shared" si="21"/>
        <v>130149.73072723912</v>
      </c>
    </row>
    <row r="191" spans="1:15" x14ac:dyDescent="0.25">
      <c r="A191" s="1">
        <v>38473</v>
      </c>
      <c r="B191">
        <v>13.49</v>
      </c>
      <c r="C191">
        <v>13.54</v>
      </c>
      <c r="D191">
        <v>13.44</v>
      </c>
      <c r="E191">
        <v>13.54</v>
      </c>
      <c r="F191">
        <v>8.1799520000000001</v>
      </c>
      <c r="G191">
        <v>0</v>
      </c>
      <c r="H191" s="9">
        <f t="shared" si="22"/>
        <v>7.0640168990765643E-3</v>
      </c>
      <c r="I191" s="9">
        <f t="shared" si="19"/>
        <v>5.4333283666812261E-2</v>
      </c>
      <c r="J191" s="31">
        <f t="shared" si="23"/>
        <v>7.6580712175763067E-5</v>
      </c>
      <c r="K191" s="9">
        <f t="shared" si="20"/>
        <v>5.9997506788300119E-2</v>
      </c>
      <c r="L191" s="9">
        <f t="shared" si="24"/>
        <v>1.4868236202000504E-4</v>
      </c>
      <c r="O191" s="21">
        <f t="shared" si="21"/>
        <v>129506.01240731876</v>
      </c>
    </row>
    <row r="192" spans="1:15" x14ac:dyDescent="0.25">
      <c r="A192" s="1">
        <v>38443</v>
      </c>
      <c r="B192">
        <v>13.36</v>
      </c>
      <c r="C192">
        <v>13.5</v>
      </c>
      <c r="D192">
        <v>13.36</v>
      </c>
      <c r="E192">
        <v>13.49</v>
      </c>
      <c r="F192">
        <v>8.1225740000000002</v>
      </c>
      <c r="G192">
        <v>0</v>
      </c>
      <c r="H192" s="9">
        <f t="shared" si="22"/>
        <v>1.3985950258777913E-2</v>
      </c>
      <c r="I192" s="9">
        <f t="shared" si="19"/>
        <v>4.9853939472351894E-2</v>
      </c>
      <c r="J192" s="31">
        <f t="shared" si="23"/>
        <v>7.7417642985620186E-5</v>
      </c>
      <c r="K192" s="9">
        <f t="shared" si="20"/>
        <v>4.8537450421637977E-2</v>
      </c>
      <c r="L192" s="9">
        <f t="shared" si="24"/>
        <v>1.6493615585918777E-4</v>
      </c>
      <c r="O192" s="21">
        <f t="shared" si="21"/>
        <v>128597.59681027038</v>
      </c>
    </row>
    <row r="193" spans="1:15" x14ac:dyDescent="0.25">
      <c r="A193" s="1">
        <v>38412</v>
      </c>
      <c r="B193">
        <v>13.49</v>
      </c>
      <c r="C193">
        <v>13.52</v>
      </c>
      <c r="D193">
        <v>13.33</v>
      </c>
      <c r="E193">
        <v>13.35</v>
      </c>
      <c r="F193">
        <v>8.0105389999999996</v>
      </c>
      <c r="G193">
        <v>0</v>
      </c>
      <c r="H193" s="9">
        <f t="shared" si="22"/>
        <v>-8.7701236442039605E-3</v>
      </c>
      <c r="I193" s="9">
        <f t="shared" si="19"/>
        <v>3.5762029708724712E-2</v>
      </c>
      <c r="J193" s="31">
        <f t="shared" si="23"/>
        <v>1.2142276152679971E-4</v>
      </c>
      <c r="K193" s="9">
        <f t="shared" si="20"/>
        <v>5.7334284562176256E-2</v>
      </c>
      <c r="L193" s="9">
        <f t="shared" si="24"/>
        <v>1.6038008535440262E-4</v>
      </c>
      <c r="O193" s="21">
        <f t="shared" si="21"/>
        <v>126823.84482492205</v>
      </c>
    </row>
    <row r="194" spans="1:15" x14ac:dyDescent="0.25">
      <c r="A194" s="1">
        <v>38384</v>
      </c>
      <c r="B194">
        <v>13.62</v>
      </c>
      <c r="C194">
        <v>13.7</v>
      </c>
      <c r="D194">
        <v>13.51</v>
      </c>
      <c r="E194">
        <v>13.51</v>
      </c>
      <c r="F194">
        <v>8.0814140000000005</v>
      </c>
      <c r="G194">
        <v>0</v>
      </c>
      <c r="H194" s="9">
        <f t="shared" si="22"/>
        <v>-3.9082365580105994E-3</v>
      </c>
      <c r="I194" s="9">
        <f t="shared" si="19"/>
        <v>2.1793908114064425E-2</v>
      </c>
      <c r="J194" s="31">
        <f t="shared" si="23"/>
        <v>1.195262381738167E-4</v>
      </c>
      <c r="K194" s="9">
        <f t="shared" si="20"/>
        <v>7.4414659471475172E-2</v>
      </c>
      <c r="L194" s="9">
        <f t="shared" si="24"/>
        <v>1.5549235543282618E-4</v>
      </c>
      <c r="O194" s="21">
        <f t="shared" si="21"/>
        <v>127945.94659634674</v>
      </c>
    </row>
    <row r="195" spans="1:15" x14ac:dyDescent="0.25">
      <c r="A195" s="1">
        <v>38353</v>
      </c>
      <c r="B195">
        <v>13.58</v>
      </c>
      <c r="C195">
        <v>13.61</v>
      </c>
      <c r="D195">
        <v>13.57</v>
      </c>
      <c r="E195">
        <v>13.61</v>
      </c>
      <c r="F195">
        <v>8.1131220000000006</v>
      </c>
      <c r="G195">
        <v>0</v>
      </c>
      <c r="H195" s="9">
        <f t="shared" si="22"/>
        <v>5.6924335581119727E-3</v>
      </c>
      <c r="I195" s="9">
        <f t="shared" si="19"/>
        <v>1.7947373175677073E-2</v>
      </c>
      <c r="J195" s="31">
        <f t="shared" si="23"/>
        <v>1.3746529693474375E-4</v>
      </c>
      <c r="K195" s="9">
        <f t="shared" si="20"/>
        <v>7.6579863495494727E-2</v>
      </c>
      <c r="L195" s="9">
        <f t="shared" si="24"/>
        <v>1.5793039972517297E-4</v>
      </c>
      <c r="O195" s="21">
        <f t="shared" si="21"/>
        <v>128447.95157649959</v>
      </c>
    </row>
    <row r="196" spans="1:15" x14ac:dyDescent="0.25">
      <c r="A196" s="1">
        <v>38322</v>
      </c>
      <c r="B196">
        <v>13.47</v>
      </c>
      <c r="C196">
        <v>13.64</v>
      </c>
      <c r="D196">
        <v>13.46</v>
      </c>
      <c r="E196">
        <v>13.58</v>
      </c>
      <c r="F196">
        <v>8.0671999999999997</v>
      </c>
      <c r="G196">
        <v>0</v>
      </c>
      <c r="H196" s="9">
        <f t="shared" si="22"/>
        <v>1.078773332304233E-2</v>
      </c>
      <c r="I196" s="9">
        <f t="shared" si="19"/>
        <v>2.97735945636655E-2</v>
      </c>
      <c r="J196" s="31">
        <f t="shared" si="23"/>
        <v>1.3673859510878901E-4</v>
      </c>
      <c r="K196" s="9">
        <f t="shared" si="20"/>
        <v>8.5252567540062316E-2</v>
      </c>
      <c r="L196" s="9">
        <f t="shared" si="24"/>
        <v>1.5956509031858377E-4</v>
      </c>
      <c r="O196" s="21">
        <f t="shared" si="21"/>
        <v>127720.90878923518</v>
      </c>
    </row>
    <row r="197" spans="1:15" x14ac:dyDescent="0.25">
      <c r="A197" s="1">
        <v>38292</v>
      </c>
      <c r="B197">
        <v>13.65</v>
      </c>
      <c r="C197">
        <v>13.65</v>
      </c>
      <c r="D197">
        <v>13.48</v>
      </c>
      <c r="E197">
        <v>13.48</v>
      </c>
      <c r="F197">
        <v>7.9811019999999999</v>
      </c>
      <c r="G197">
        <v>0</v>
      </c>
      <c r="H197" s="9">
        <f t="shared" si="22"/>
        <v>-1.0497077216071972E-2</v>
      </c>
      <c r="I197" s="9">
        <f t="shared" si="19"/>
        <v>2.154470535320473E-2</v>
      </c>
      <c r="J197" s="31">
        <f t="shared" si="23"/>
        <v>1.3133092462409691E-4</v>
      </c>
      <c r="K197" s="9">
        <f t="shared" si="20"/>
        <v>7.0504875892232491E-2</v>
      </c>
      <c r="L197" s="9">
        <f t="shared" si="24"/>
        <v>1.6568830709657301E-4</v>
      </c>
      <c r="O197" s="21">
        <f t="shared" si="21"/>
        <v>126357.79459782607</v>
      </c>
    </row>
    <row r="198" spans="1:15" x14ac:dyDescent="0.25">
      <c r="A198" s="1">
        <v>38261</v>
      </c>
      <c r="B198">
        <v>13.58</v>
      </c>
      <c r="C198">
        <v>13.72</v>
      </c>
      <c r="D198">
        <v>13.56</v>
      </c>
      <c r="E198">
        <v>13.67</v>
      </c>
      <c r="F198">
        <v>8.0657689999999995</v>
      </c>
      <c r="G198">
        <v>0</v>
      </c>
      <c r="H198" s="9">
        <f t="shared" si="22"/>
        <v>6.2472452475411536E-3</v>
      </c>
      <c r="I198" s="9">
        <f t="shared" si="19"/>
        <v>3.8064172375582454E-2</v>
      </c>
      <c r="J198" s="31">
        <f t="shared" si="23"/>
        <v>1.1872223299464946E-4</v>
      </c>
      <c r="K198" s="9">
        <f t="shared" si="20"/>
        <v>0.10071743831452482</v>
      </c>
      <c r="L198" s="9">
        <f t="shared" si="24"/>
        <v>1.5836023807843302E-4</v>
      </c>
      <c r="O198" s="21">
        <f t="shared" si="21"/>
        <v>127698.25302013593</v>
      </c>
    </row>
    <row r="199" spans="1:15" x14ac:dyDescent="0.25">
      <c r="A199" s="1">
        <v>38231</v>
      </c>
      <c r="B199">
        <v>13.63</v>
      </c>
      <c r="C199">
        <v>13.72</v>
      </c>
      <c r="D199">
        <v>13.57</v>
      </c>
      <c r="E199">
        <v>13.63</v>
      </c>
      <c r="F199">
        <v>8.0156930000000006</v>
      </c>
      <c r="G199">
        <v>0</v>
      </c>
      <c r="H199" s="9">
        <f t="shared" si="22"/>
        <v>4.2069061162126635E-3</v>
      </c>
      <c r="I199" s="9">
        <f t="shared" si="19"/>
        <v>4.1991283128298314E-2</v>
      </c>
      <c r="J199" s="31">
        <f t="shared" si="23"/>
        <v>1.2658200009532983E-4</v>
      </c>
      <c r="K199" s="9">
        <f t="shared" si="20"/>
        <v>9.1463843058481722E-2</v>
      </c>
      <c r="L199" s="9">
        <f t="shared" si="24"/>
        <v>1.7856541213486765E-4</v>
      </c>
      <c r="O199" s="21">
        <f t="shared" si="21"/>
        <v>126905.44359077635</v>
      </c>
    </row>
    <row r="200" spans="1:15" x14ac:dyDescent="0.25">
      <c r="A200" s="1">
        <v>38200</v>
      </c>
      <c r="B200">
        <v>13.43</v>
      </c>
      <c r="C200">
        <v>13.62</v>
      </c>
      <c r="D200">
        <v>13.43</v>
      </c>
      <c r="E200">
        <v>13.62</v>
      </c>
      <c r="F200">
        <v>7.982113</v>
      </c>
      <c r="G200">
        <v>0</v>
      </c>
      <c r="H200" s="9">
        <f t="shared" si="22"/>
        <v>1.8478059075229387E-2</v>
      </c>
      <c r="I200" s="9">
        <f t="shared" si="19"/>
        <v>3.1184292322010171E-2</v>
      </c>
      <c r="J200" s="31">
        <f t="shared" si="23"/>
        <v>1.6251809995676124E-4</v>
      </c>
      <c r="K200" s="9">
        <f t="shared" si="20"/>
        <v>6.7050230725291177E-2</v>
      </c>
      <c r="L200" s="9">
        <f t="shared" si="24"/>
        <v>1.8498973433944062E-4</v>
      </c>
      <c r="O200" s="21">
        <f t="shared" si="21"/>
        <v>126373.80087494651</v>
      </c>
    </row>
    <row r="201" spans="1:15" x14ac:dyDescent="0.25">
      <c r="A201" s="1">
        <v>38169</v>
      </c>
      <c r="B201">
        <v>13.34</v>
      </c>
      <c r="C201">
        <v>13.48</v>
      </c>
      <c r="D201">
        <v>13.34</v>
      </c>
      <c r="E201">
        <v>13.42</v>
      </c>
      <c r="F201">
        <v>7.8372950000000001</v>
      </c>
      <c r="G201">
        <v>0</v>
      </c>
      <c r="H201" s="9">
        <f t="shared" si="22"/>
        <v>1.0167415703110413E-2</v>
      </c>
      <c r="I201" s="9">
        <f t="shared" si="19"/>
        <v>3.6439727486254125E-2</v>
      </c>
      <c r="J201" s="31">
        <f t="shared" si="23"/>
        <v>1.4522240119665313E-4</v>
      </c>
      <c r="K201" s="9">
        <f t="shared" si="20"/>
        <v>6.3824487647368186E-2</v>
      </c>
      <c r="L201" s="9">
        <f t="shared" si="24"/>
        <v>1.7562475652358934E-4</v>
      </c>
      <c r="O201" s="21">
        <f t="shared" si="21"/>
        <v>124081.02437640433</v>
      </c>
    </row>
    <row r="202" spans="1:15" x14ac:dyDescent="0.25">
      <c r="A202" s="1">
        <v>38139</v>
      </c>
      <c r="B202">
        <v>13.3</v>
      </c>
      <c r="C202">
        <v>13.33</v>
      </c>
      <c r="D202">
        <v>13.23</v>
      </c>
      <c r="E202">
        <v>13.33</v>
      </c>
      <c r="F202">
        <v>7.7584119999999999</v>
      </c>
      <c r="G202">
        <v>0</v>
      </c>
      <c r="H202" s="9">
        <f t="shared" si="22"/>
        <v>2.7854965986851324E-3</v>
      </c>
      <c r="I202" s="9">
        <f t="shared" ref="I202:I238" si="25">(F202-F213)/F213</f>
        <v>3.4225886773609139E-2</v>
      </c>
      <c r="J202" s="31">
        <f t="shared" si="23"/>
        <v>2.2135616186734754E-4</v>
      </c>
      <c r="K202" s="9">
        <f t="shared" ref="K202:K226" si="26">(F202-F225)/F225</f>
        <v>6.0944017731237345E-2</v>
      </c>
      <c r="L202" s="9">
        <f t="shared" si="24"/>
        <v>1.7570358382509849E-4</v>
      </c>
      <c r="O202" s="21">
        <f t="shared" ref="O202:O247" si="27">O203+O203*H202</f>
        <v>122832.13895791696</v>
      </c>
    </row>
    <row r="203" spans="1:15" x14ac:dyDescent="0.25">
      <c r="A203" s="1">
        <v>38108</v>
      </c>
      <c r="B203">
        <v>13.38</v>
      </c>
      <c r="C203">
        <v>13.38</v>
      </c>
      <c r="D203">
        <v>13.13</v>
      </c>
      <c r="E203">
        <v>13.34</v>
      </c>
      <c r="F203">
        <v>7.7368610000000002</v>
      </c>
      <c r="G203">
        <v>0</v>
      </c>
      <c r="H203" s="9">
        <f t="shared" ref="H203:H248" si="28">(F203-F204)/F204</f>
        <v>3.7548695965079938E-4</v>
      </c>
      <c r="I203" s="9">
        <f t="shared" si="25"/>
        <v>2.5796447665749848E-3</v>
      </c>
      <c r="J203" s="31">
        <f t="shared" ref="J203:J237" si="29">VAR(H203:H214)</f>
        <v>2.2230817330145443E-4</v>
      </c>
      <c r="K203" s="9">
        <f t="shared" si="26"/>
        <v>6.8886311529935795E-2</v>
      </c>
      <c r="L203" s="9">
        <f t="shared" ref="L203:L225" si="30">VAR(H203:H226)</f>
        <v>1.7717843337759458E-4</v>
      </c>
      <c r="O203" s="21">
        <f t="shared" si="27"/>
        <v>122490.94085878508</v>
      </c>
    </row>
    <row r="204" spans="1:15" x14ac:dyDescent="0.25">
      <c r="A204" s="1">
        <v>38078</v>
      </c>
      <c r="B204">
        <v>13.72</v>
      </c>
      <c r="C204">
        <v>13.72</v>
      </c>
      <c r="D204">
        <v>13.38</v>
      </c>
      <c r="E204">
        <v>13.38</v>
      </c>
      <c r="F204">
        <v>7.7339570000000002</v>
      </c>
      <c r="G204">
        <v>0</v>
      </c>
      <c r="H204" s="9">
        <f t="shared" si="28"/>
        <v>-2.2137691718785227E-2</v>
      </c>
      <c r="I204" s="9">
        <f t="shared" si="25"/>
        <v>-1.6288488783752556E-3</v>
      </c>
      <c r="J204" s="31">
        <f t="shared" si="29"/>
        <v>2.6459234879929171E-4</v>
      </c>
      <c r="K204" s="9">
        <f t="shared" si="26"/>
        <v>7.8039089797642888E-2</v>
      </c>
      <c r="L204" s="9">
        <f t="shared" si="30"/>
        <v>1.7707501206135876E-4</v>
      </c>
      <c r="O204" s="21">
        <f t="shared" si="27"/>
        <v>122444.96437138872</v>
      </c>
    </row>
    <row r="205" spans="1:15" x14ac:dyDescent="0.25">
      <c r="A205" s="1">
        <v>38047</v>
      </c>
      <c r="B205">
        <v>13.87</v>
      </c>
      <c r="C205">
        <v>13.97</v>
      </c>
      <c r="D205">
        <v>13.68</v>
      </c>
      <c r="E205">
        <v>13.73</v>
      </c>
      <c r="F205">
        <v>7.9090449999999999</v>
      </c>
      <c r="G205">
        <v>0</v>
      </c>
      <c r="H205" s="9">
        <f t="shared" si="28"/>
        <v>-7.6580159797643675E-3</v>
      </c>
      <c r="I205" s="9">
        <f t="shared" si="25"/>
        <v>4.3937797025276018E-2</v>
      </c>
      <c r="J205" s="31">
        <f t="shared" si="29"/>
        <v>2.0843548608426516E-4</v>
      </c>
      <c r="K205" s="9">
        <f t="shared" si="26"/>
        <v>0.10894599832474255</v>
      </c>
      <c r="L205" s="9">
        <f t="shared" si="30"/>
        <v>1.5706922094761564E-4</v>
      </c>
      <c r="O205" s="21">
        <f t="shared" si="27"/>
        <v>125216.9792561182</v>
      </c>
    </row>
    <row r="206" spans="1:15" x14ac:dyDescent="0.25">
      <c r="A206" s="1">
        <v>38018</v>
      </c>
      <c r="B206">
        <v>13.7</v>
      </c>
      <c r="C206">
        <v>13.88</v>
      </c>
      <c r="D206">
        <v>13.7</v>
      </c>
      <c r="E206">
        <v>13.88</v>
      </c>
      <c r="F206">
        <v>7.9700800000000003</v>
      </c>
      <c r="G206">
        <v>0</v>
      </c>
      <c r="H206" s="9">
        <f t="shared" si="28"/>
        <v>1.7376280563266028E-2</v>
      </c>
      <c r="I206" s="9">
        <f t="shared" si="25"/>
        <v>5.9612932731872736E-2</v>
      </c>
      <c r="J206" s="31">
        <f t="shared" si="29"/>
        <v>1.9869177983673457E-4</v>
      </c>
      <c r="K206" s="9">
        <f t="shared" si="26"/>
        <v>0.13970546702787967</v>
      </c>
      <c r="L206" s="9">
        <f t="shared" si="30"/>
        <v>1.7034134970598803E-4</v>
      </c>
      <c r="O206" s="21">
        <f t="shared" si="27"/>
        <v>126183.29292975353</v>
      </c>
    </row>
    <row r="207" spans="1:15" x14ac:dyDescent="0.25">
      <c r="A207" s="1">
        <v>37987</v>
      </c>
      <c r="B207">
        <v>13.68</v>
      </c>
      <c r="C207">
        <v>13.87</v>
      </c>
      <c r="D207">
        <v>13.66</v>
      </c>
      <c r="E207">
        <v>13.69</v>
      </c>
      <c r="F207">
        <v>7.8339549999999996</v>
      </c>
      <c r="G207">
        <v>0</v>
      </c>
      <c r="H207" s="9">
        <f t="shared" si="28"/>
        <v>2.7105595474490353E-3</v>
      </c>
      <c r="I207" s="9">
        <f t="shared" si="25"/>
        <v>3.9535483939456016E-2</v>
      </c>
      <c r="J207" s="31">
        <f t="shared" si="29"/>
        <v>1.9154985429239036E-4</v>
      </c>
      <c r="K207" s="9">
        <f t="shared" si="26"/>
        <v>0.1016863463798271</v>
      </c>
      <c r="L207" s="9">
        <f t="shared" si="30"/>
        <v>1.6492466817898073E-4</v>
      </c>
      <c r="O207" s="21">
        <f t="shared" si="27"/>
        <v>124028.14508304901</v>
      </c>
    </row>
    <row r="208" spans="1:15" x14ac:dyDescent="0.25">
      <c r="A208" s="1">
        <v>37956</v>
      </c>
      <c r="B208">
        <v>13.6</v>
      </c>
      <c r="C208">
        <v>13.73</v>
      </c>
      <c r="D208">
        <v>13.57</v>
      </c>
      <c r="E208">
        <v>13.7</v>
      </c>
      <c r="F208">
        <v>7.8127779999999998</v>
      </c>
      <c r="G208">
        <v>0</v>
      </c>
      <c r="H208" s="9">
        <f t="shared" si="28"/>
        <v>5.5042400202830752E-3</v>
      </c>
      <c r="I208" s="9">
        <f t="shared" si="25"/>
        <v>5.1026054160119134E-2</v>
      </c>
      <c r="J208" s="31">
        <f t="shared" si="29"/>
        <v>1.9602878025334631E-4</v>
      </c>
      <c r="K208" s="9">
        <f t="shared" si="26"/>
        <v>0.11046553607175406</v>
      </c>
      <c r="L208" s="9">
        <f t="shared" si="30"/>
        <v>1.7190460026507803E-4</v>
      </c>
      <c r="O208" s="21">
        <f t="shared" si="27"/>
        <v>123692.86819820301</v>
      </c>
    </row>
    <row r="209" spans="1:15" x14ac:dyDescent="0.25">
      <c r="A209" s="1">
        <v>37926</v>
      </c>
      <c r="B209">
        <v>13.57</v>
      </c>
      <c r="C209">
        <v>13.68</v>
      </c>
      <c r="D209">
        <v>13.55</v>
      </c>
      <c r="E209">
        <v>13.67</v>
      </c>
      <c r="F209">
        <v>7.7700100000000001</v>
      </c>
      <c r="G209">
        <v>0</v>
      </c>
      <c r="H209" s="9">
        <f t="shared" si="28"/>
        <v>1.0053989071151881E-2</v>
      </c>
      <c r="I209" s="9">
        <f t="shared" si="25"/>
        <v>4.2191114802367584E-2</v>
      </c>
      <c r="J209" s="31">
        <f t="shared" si="29"/>
        <v>2.1114349846553958E-4</v>
      </c>
      <c r="K209" s="9">
        <f t="shared" si="26"/>
        <v>0.12397386887075196</v>
      </c>
      <c r="L209" s="9">
        <f t="shared" si="30"/>
        <v>1.7857461176006492E-4</v>
      </c>
      <c r="O209" s="21">
        <f t="shared" si="27"/>
        <v>123015.75992927476</v>
      </c>
    </row>
    <row r="210" spans="1:15" x14ac:dyDescent="0.25">
      <c r="A210" s="1">
        <v>37895</v>
      </c>
      <c r="B210">
        <v>13.71</v>
      </c>
      <c r="C210">
        <v>13.71</v>
      </c>
      <c r="D210">
        <v>13.5</v>
      </c>
      <c r="E210">
        <v>13.58</v>
      </c>
      <c r="F210">
        <v>7.6926680000000003</v>
      </c>
      <c r="G210">
        <v>0</v>
      </c>
      <c r="H210" s="9">
        <f t="shared" si="28"/>
        <v>-6.2082048139166148E-3</v>
      </c>
      <c r="I210" s="9">
        <f t="shared" si="25"/>
        <v>4.9801180118612343E-2</v>
      </c>
      <c r="J210" s="31">
        <f t="shared" si="29"/>
        <v>2.1239381118072254E-4</v>
      </c>
      <c r="K210" s="9">
        <f t="shared" si="26"/>
        <v>0.10446670032039966</v>
      </c>
      <c r="L210" s="9">
        <f t="shared" si="30"/>
        <v>1.8612222810230629E-4</v>
      </c>
      <c r="O210" s="21">
        <f t="shared" si="27"/>
        <v>121791.27181350015</v>
      </c>
    </row>
    <row r="211" spans="1:15" x14ac:dyDescent="0.25">
      <c r="A211" s="1">
        <v>37865</v>
      </c>
      <c r="B211">
        <v>13.43</v>
      </c>
      <c r="C211">
        <v>13.71</v>
      </c>
      <c r="D211">
        <v>13.42</v>
      </c>
      <c r="E211">
        <v>13.71</v>
      </c>
      <c r="F211">
        <v>7.7407240000000002</v>
      </c>
      <c r="G211">
        <v>0</v>
      </c>
      <c r="H211" s="9">
        <f t="shared" si="28"/>
        <v>2.3668736867287377E-2</v>
      </c>
      <c r="I211" s="9">
        <f t="shared" si="25"/>
        <v>5.4022448850651134E-2</v>
      </c>
      <c r="J211" s="31">
        <f t="shared" si="29"/>
        <v>2.4678203166330172E-4</v>
      </c>
      <c r="K211" s="9">
        <f t="shared" si="26"/>
        <v>0.10006031291088534</v>
      </c>
      <c r="L211" s="9">
        <f t="shared" si="30"/>
        <v>1.822305007788587E-4</v>
      </c>
      <c r="O211" s="21">
        <f t="shared" si="27"/>
        <v>122552.1003528664</v>
      </c>
    </row>
    <row r="212" spans="1:15" x14ac:dyDescent="0.25">
      <c r="A212" s="1">
        <v>37834</v>
      </c>
      <c r="B212">
        <v>13.38</v>
      </c>
      <c r="C212">
        <v>13.48</v>
      </c>
      <c r="D212">
        <v>13.38</v>
      </c>
      <c r="E212">
        <v>13.44</v>
      </c>
      <c r="F212">
        <v>7.5617470000000004</v>
      </c>
      <c r="G212">
        <v>0</v>
      </c>
      <c r="H212" s="9">
        <f t="shared" si="28"/>
        <v>8.0096927867041815E-3</v>
      </c>
      <c r="I212" s="9">
        <f t="shared" si="25"/>
        <v>1.0855631965656065E-2</v>
      </c>
      <c r="J212" s="31">
        <f t="shared" si="29"/>
        <v>2.2135388390011264E-4</v>
      </c>
      <c r="K212" s="9">
        <f t="shared" si="26"/>
        <v>8.3471040394819757E-2</v>
      </c>
      <c r="L212" s="9">
        <f t="shared" si="30"/>
        <v>1.6746666509766494E-4</v>
      </c>
      <c r="O212" s="21">
        <f t="shared" si="27"/>
        <v>119718.51433883788</v>
      </c>
    </row>
    <row r="213" spans="1:15" x14ac:dyDescent="0.25">
      <c r="A213" s="1">
        <v>37803</v>
      </c>
      <c r="B213">
        <v>13.8</v>
      </c>
      <c r="C213">
        <v>13.8</v>
      </c>
      <c r="D213">
        <v>13.38</v>
      </c>
      <c r="E213">
        <v>13.38</v>
      </c>
      <c r="F213">
        <v>7.5016610000000004</v>
      </c>
      <c r="G213">
        <v>0</v>
      </c>
      <c r="H213" s="9">
        <f t="shared" si="28"/>
        <v>-2.7898702000815342E-2</v>
      </c>
      <c r="I213" s="9">
        <f t="shared" si="25"/>
        <v>1.8265953984026882E-2</v>
      </c>
      <c r="J213" s="31">
        <f t="shared" si="29"/>
        <v>2.2077982405172898E-4</v>
      </c>
      <c r="K213" s="9">
        <f t="shared" si="26"/>
        <v>7.1146198215836995E-2</v>
      </c>
      <c r="L213" s="9">
        <f t="shared" si="30"/>
        <v>1.7334075027349621E-4</v>
      </c>
      <c r="O213" s="21">
        <f t="shared" si="27"/>
        <v>118767.22535064991</v>
      </c>
    </row>
    <row r="214" spans="1:15" x14ac:dyDescent="0.25">
      <c r="A214" s="1">
        <v>37773</v>
      </c>
      <c r="B214">
        <v>13.88</v>
      </c>
      <c r="C214">
        <v>14.04</v>
      </c>
      <c r="D214">
        <v>13.81</v>
      </c>
      <c r="E214">
        <v>13.81</v>
      </c>
      <c r="F214">
        <v>7.7169540000000003</v>
      </c>
      <c r="G214">
        <v>0</v>
      </c>
      <c r="H214" s="9">
        <f t="shared" si="28"/>
        <v>-3.8237543688661988E-3</v>
      </c>
      <c r="I214" s="9">
        <f t="shared" si="25"/>
        <v>5.527473681561941E-2</v>
      </c>
      <c r="J214" s="31">
        <f t="shared" si="29"/>
        <v>1.3312255712610198E-4</v>
      </c>
      <c r="K214" s="9">
        <f t="shared" si="26"/>
        <v>0.11944459434289068</v>
      </c>
      <c r="L214" s="9">
        <f t="shared" si="30"/>
        <v>1.3048083452816419E-4</v>
      </c>
      <c r="O214" s="21">
        <f t="shared" si="27"/>
        <v>122175.77077111312</v>
      </c>
    </row>
    <row r="215" spans="1:15" x14ac:dyDescent="0.25">
      <c r="A215" s="1">
        <v>37742</v>
      </c>
      <c r="B215">
        <v>13.67</v>
      </c>
      <c r="C215">
        <v>13.94</v>
      </c>
      <c r="D215">
        <v>13.67</v>
      </c>
      <c r="E215">
        <v>13.91</v>
      </c>
      <c r="F215">
        <v>7.746575</v>
      </c>
      <c r="G215">
        <v>0</v>
      </c>
      <c r="H215" s="9">
        <f t="shared" si="28"/>
        <v>2.2492910331282437E-2</v>
      </c>
      <c r="I215" s="9">
        <f t="shared" si="25"/>
        <v>7.0228349551583288E-2</v>
      </c>
      <c r="J215" s="31">
        <f t="shared" si="29"/>
        <v>1.2526637966437764E-4</v>
      </c>
      <c r="K215" s="9">
        <f t="shared" si="26"/>
        <v>0.13748159768914264</v>
      </c>
      <c r="L215" s="9">
        <f t="shared" si="30"/>
        <v>1.2680826831016335E-4</v>
      </c>
      <c r="O215" s="21">
        <f t="shared" si="27"/>
        <v>122644.73410898077</v>
      </c>
    </row>
    <row r="216" spans="1:15" x14ac:dyDescent="0.25">
      <c r="A216" s="1">
        <v>37712</v>
      </c>
      <c r="B216">
        <v>13.6</v>
      </c>
      <c r="C216">
        <v>13.65</v>
      </c>
      <c r="D216">
        <v>13.51</v>
      </c>
      <c r="E216">
        <v>13.65</v>
      </c>
      <c r="F216">
        <v>7.5761649999999996</v>
      </c>
      <c r="G216">
        <v>0</v>
      </c>
      <c r="H216" s="9">
        <f t="shared" si="28"/>
        <v>7.2423883462359069E-3</v>
      </c>
      <c r="I216" s="9">
        <f t="shared" si="25"/>
        <v>5.6044405309825039E-2</v>
      </c>
      <c r="J216" s="31">
        <f t="shared" si="29"/>
        <v>9.9887422153946797E-5</v>
      </c>
      <c r="K216" s="9">
        <f t="shared" si="26"/>
        <v>0.12041806537177584</v>
      </c>
      <c r="L216" s="9">
        <f t="shared" si="30"/>
        <v>1.1549002207734445E-4</v>
      </c>
      <c r="O216" s="21">
        <f t="shared" si="27"/>
        <v>119946.78189919626</v>
      </c>
    </row>
    <row r="217" spans="1:15" x14ac:dyDescent="0.25">
      <c r="A217" s="1">
        <v>37681</v>
      </c>
      <c r="B217">
        <v>13.66</v>
      </c>
      <c r="C217">
        <v>13.76</v>
      </c>
      <c r="D217">
        <v>13.46</v>
      </c>
      <c r="E217">
        <v>13.6</v>
      </c>
      <c r="F217">
        <v>7.5216900000000004</v>
      </c>
      <c r="G217">
        <v>0</v>
      </c>
      <c r="H217" s="9">
        <f t="shared" si="28"/>
        <v>-1.9008720125954469E-3</v>
      </c>
      <c r="I217" s="9">
        <f t="shared" si="25"/>
        <v>5.4634033077221519E-2</v>
      </c>
      <c r="J217" s="31">
        <f t="shared" si="29"/>
        <v>1.181038616026113E-4</v>
      </c>
      <c r="K217" s="9">
        <f t="shared" si="26"/>
        <v>0.12441603672904933</v>
      </c>
      <c r="L217" s="9">
        <f t="shared" si="30"/>
        <v>1.2500788569575597E-4</v>
      </c>
      <c r="O217" s="21">
        <f t="shared" si="27"/>
        <v>119084.32695742049</v>
      </c>
    </row>
    <row r="218" spans="1:15" x14ac:dyDescent="0.25">
      <c r="A218" s="1">
        <v>37653</v>
      </c>
      <c r="B218">
        <v>13.53</v>
      </c>
      <c r="C218">
        <v>13.67</v>
      </c>
      <c r="D218">
        <v>13.53</v>
      </c>
      <c r="E218">
        <v>13.67</v>
      </c>
      <c r="F218">
        <v>7.5360149999999999</v>
      </c>
      <c r="G218">
        <v>0</v>
      </c>
      <c r="H218" s="9">
        <f t="shared" si="28"/>
        <v>1.3794083172652585E-2</v>
      </c>
      <c r="I218" s="9">
        <f t="shared" si="25"/>
        <v>7.7635041944887143E-2</v>
      </c>
      <c r="J218" s="31">
        <f t="shared" si="29"/>
        <v>1.5746355104231951E-4</v>
      </c>
      <c r="K218" s="9">
        <f t="shared" si="26"/>
        <v>0.11519467477844877</v>
      </c>
      <c r="L218" s="9">
        <f t="shared" si="30"/>
        <v>1.2343023275461628E-4</v>
      </c>
      <c r="O218" s="21">
        <f t="shared" si="27"/>
        <v>119311.12213026927</v>
      </c>
    </row>
    <row r="219" spans="1:15" x14ac:dyDescent="0.25">
      <c r="A219" s="1">
        <v>37622</v>
      </c>
      <c r="B219">
        <v>13.64</v>
      </c>
      <c r="C219">
        <v>13.64</v>
      </c>
      <c r="D219">
        <v>13.53</v>
      </c>
      <c r="E219">
        <v>13.53</v>
      </c>
      <c r="F219">
        <v>7.4334769999999999</v>
      </c>
      <c r="G219">
        <v>0</v>
      </c>
      <c r="H219" s="9">
        <f t="shared" si="28"/>
        <v>-2.94804234643729E-3</v>
      </c>
      <c r="I219" s="9">
        <f t="shared" si="25"/>
        <v>4.5367265580218204E-2</v>
      </c>
      <c r="J219" s="31">
        <f t="shared" si="29"/>
        <v>1.5327193113295274E-4</v>
      </c>
      <c r="K219" s="9">
        <f t="shared" si="26"/>
        <v>0.10827029981461933</v>
      </c>
      <c r="L219" s="9">
        <f t="shared" si="30"/>
        <v>1.1986870275431749E-4</v>
      </c>
      <c r="O219" s="21">
        <f t="shared" si="27"/>
        <v>117687.72782426092</v>
      </c>
    </row>
    <row r="220" spans="1:15" x14ac:dyDescent="0.25">
      <c r="A220" s="1">
        <v>37591</v>
      </c>
      <c r="B220">
        <v>13.45</v>
      </c>
      <c r="C220">
        <v>13.66</v>
      </c>
      <c r="D220">
        <v>13.45</v>
      </c>
      <c r="E220">
        <v>13.66</v>
      </c>
      <c r="F220">
        <v>7.4554559999999999</v>
      </c>
      <c r="G220">
        <v>0</v>
      </c>
      <c r="H220" s="9">
        <f t="shared" si="28"/>
        <v>1.7429389533304789E-2</v>
      </c>
      <c r="I220" s="9">
        <f t="shared" si="25"/>
        <v>5.9677741220776452E-2</v>
      </c>
      <c r="J220" s="31">
        <f t="shared" si="29"/>
        <v>1.6029236697152904E-4</v>
      </c>
      <c r="K220" s="9">
        <f t="shared" si="26"/>
        <v>0.11613451540044167</v>
      </c>
      <c r="L220" s="9">
        <f t="shared" si="30"/>
        <v>1.2027349076360572E-4</v>
      </c>
      <c r="O220" s="21">
        <f t="shared" si="27"/>
        <v>118035.7020723617</v>
      </c>
    </row>
    <row r="221" spans="1:15" x14ac:dyDescent="0.25">
      <c r="A221" s="1">
        <v>37561</v>
      </c>
      <c r="B221">
        <v>13.54</v>
      </c>
      <c r="C221">
        <v>13.66</v>
      </c>
      <c r="D221">
        <v>13.47</v>
      </c>
      <c r="E221">
        <v>13.47</v>
      </c>
      <c r="F221">
        <v>7.3277380000000001</v>
      </c>
      <c r="G221">
        <v>0</v>
      </c>
      <c r="H221" s="9">
        <f t="shared" si="28"/>
        <v>-2.2121507889995076E-3</v>
      </c>
      <c r="I221" s="9">
        <f t="shared" si="25"/>
        <v>5.9996837833056364E-2</v>
      </c>
      <c r="J221" s="31">
        <f t="shared" si="29"/>
        <v>1.6198815975795473E-4</v>
      </c>
      <c r="K221" s="9">
        <f t="shared" si="26"/>
        <v>0.11154126896195196</v>
      </c>
      <c r="L221" s="9">
        <f t="shared" si="30"/>
        <v>1.2357907621623687E-4</v>
      </c>
      <c r="O221" s="21">
        <f t="shared" si="27"/>
        <v>116013.65489009976</v>
      </c>
    </row>
    <row r="222" spans="1:15" x14ac:dyDescent="0.25">
      <c r="A222" s="1">
        <v>37530</v>
      </c>
      <c r="B222">
        <v>13.84</v>
      </c>
      <c r="C222">
        <v>13.84</v>
      </c>
      <c r="D222">
        <v>13.36</v>
      </c>
      <c r="E222">
        <v>13.55</v>
      </c>
      <c r="F222">
        <v>7.3439839999999998</v>
      </c>
      <c r="G222">
        <v>0</v>
      </c>
      <c r="H222" s="9">
        <f t="shared" si="28"/>
        <v>-1.8254963110288389E-2</v>
      </c>
      <c r="I222" s="9">
        <f t="shared" si="25"/>
        <v>5.4404762520078788E-2</v>
      </c>
      <c r="J222" s="31">
        <f t="shared" si="29"/>
        <v>1.7671484501357817E-4</v>
      </c>
      <c r="K222" s="9">
        <f t="shared" si="26"/>
        <v>0.13654177009028431</v>
      </c>
      <c r="L222" s="9">
        <f t="shared" si="30"/>
        <v>1.2102651734765928E-4</v>
      </c>
      <c r="O222" s="21">
        <f t="shared" si="27"/>
        <v>116270.86357268973</v>
      </c>
    </row>
    <row r="223" spans="1:15" x14ac:dyDescent="0.25">
      <c r="A223" s="1">
        <v>37500</v>
      </c>
      <c r="B223">
        <v>13.72</v>
      </c>
      <c r="C223">
        <v>13.88</v>
      </c>
      <c r="D223">
        <v>13.72</v>
      </c>
      <c r="E223">
        <v>13.85</v>
      </c>
      <c r="F223">
        <v>7.4805409999999997</v>
      </c>
      <c r="G223">
        <v>0</v>
      </c>
      <c r="H223" s="9">
        <f t="shared" si="28"/>
        <v>1.5399151958696313E-2</v>
      </c>
      <c r="I223" s="9">
        <f t="shared" si="25"/>
        <v>6.308483201347917E-2</v>
      </c>
      <c r="J223" s="31">
        <f t="shared" si="29"/>
        <v>1.2968755688417001E-4</v>
      </c>
      <c r="K223" s="9">
        <f t="shared" si="26"/>
        <v>0.16346604441288171</v>
      </c>
      <c r="L223" s="9">
        <f t="shared" si="30"/>
        <v>9.5358962429937779E-5</v>
      </c>
      <c r="O223" s="21">
        <f t="shared" si="27"/>
        <v>118432.85089685816</v>
      </c>
    </row>
    <row r="224" spans="1:15" x14ac:dyDescent="0.25">
      <c r="A224" s="1">
        <v>37469</v>
      </c>
      <c r="B224">
        <v>13.64</v>
      </c>
      <c r="C224">
        <v>13.73</v>
      </c>
      <c r="D224">
        <v>13.63</v>
      </c>
      <c r="E224">
        <v>13.69</v>
      </c>
      <c r="F224">
        <v>7.3670939999999998</v>
      </c>
      <c r="G224">
        <v>0</v>
      </c>
      <c r="H224" s="9">
        <f t="shared" si="28"/>
        <v>7.4322306373639565E-3</v>
      </c>
      <c r="I224" s="9">
        <f t="shared" si="25"/>
        <v>5.5580542547434282E-2</v>
      </c>
      <c r="J224" s="31">
        <f t="shared" si="29"/>
        <v>1.2660332341490058E-4</v>
      </c>
      <c r="K224" s="9">
        <f t="shared" si="26"/>
        <v>0.155829277706131</v>
      </c>
      <c r="L224" s="9">
        <f t="shared" si="30"/>
        <v>9.6029647471033695E-5</v>
      </c>
      <c r="O224" s="21">
        <f t="shared" si="27"/>
        <v>116636.74395276203</v>
      </c>
    </row>
    <row r="225" spans="1:15" x14ac:dyDescent="0.25">
      <c r="A225" s="1">
        <v>37438</v>
      </c>
      <c r="B225">
        <v>13.53</v>
      </c>
      <c r="C225">
        <v>13.68</v>
      </c>
      <c r="D225">
        <v>13.53</v>
      </c>
      <c r="E225">
        <v>13.64</v>
      </c>
      <c r="F225">
        <v>7.3127440000000004</v>
      </c>
      <c r="G225">
        <v>0</v>
      </c>
      <c r="H225" s="9">
        <f t="shared" si="28"/>
        <v>1.0292412041869309E-2</v>
      </c>
      <c r="I225" s="9">
        <f t="shared" si="25"/>
        <v>4.4171142114482739E-2</v>
      </c>
      <c r="J225" s="31">
        <f t="shared" si="29"/>
        <v>1.3748961644357701E-4</v>
      </c>
      <c r="K225" s="9">
        <f t="shared" si="26"/>
        <v>0.14325772476400431</v>
      </c>
      <c r="L225" s="9">
        <f t="shared" si="30"/>
        <v>9.7857563924200598E-5</v>
      </c>
      <c r="O225" s="21">
        <f t="shared" si="27"/>
        <v>115776.26802645613</v>
      </c>
    </row>
    <row r="226" spans="1:15" x14ac:dyDescent="0.25">
      <c r="A226" s="1">
        <v>37408</v>
      </c>
      <c r="B226">
        <v>13.48</v>
      </c>
      <c r="C226">
        <v>13.59</v>
      </c>
      <c r="D226">
        <v>13.48</v>
      </c>
      <c r="E226">
        <v>13.55</v>
      </c>
      <c r="F226">
        <v>7.238245</v>
      </c>
      <c r="G226">
        <v>0</v>
      </c>
      <c r="H226" s="9">
        <f t="shared" si="28"/>
        <v>8.9416131396049311E-3</v>
      </c>
      <c r="I226" s="9">
        <f t="shared" si="25"/>
        <v>5.0001624705739649E-2</v>
      </c>
      <c r="J226" s="31">
        <f t="shared" si="29"/>
        <v>1.3966517319242156E-4</v>
      </c>
      <c r="K226" s="9">
        <f t="shared" si="26"/>
        <v>0.14596790638528556</v>
      </c>
      <c r="L226" s="9" t="s">
        <v>7</v>
      </c>
      <c r="O226" s="21">
        <f t="shared" si="27"/>
        <v>114596.79063852856</v>
      </c>
    </row>
    <row r="227" spans="1:15" x14ac:dyDescent="0.25">
      <c r="A227" s="1">
        <v>37377</v>
      </c>
      <c r="B227">
        <v>13.45</v>
      </c>
      <c r="C227">
        <v>13.48</v>
      </c>
      <c r="D227">
        <v>13.37</v>
      </c>
      <c r="E227">
        <v>13.48</v>
      </c>
      <c r="F227">
        <v>7.1740969999999997</v>
      </c>
      <c r="G227">
        <v>0</v>
      </c>
      <c r="H227" s="9">
        <f t="shared" si="28"/>
        <v>5.8971923593228292E-3</v>
      </c>
      <c r="I227" s="9">
        <f t="shared" si="25"/>
        <v>5.3420810814700015E-2</v>
      </c>
      <c r="J227" s="31">
        <f t="shared" si="29"/>
        <v>1.3870106792627994E-4</v>
      </c>
      <c r="K227" s="9" t="s">
        <v>7</v>
      </c>
      <c r="L227" s="9" t="s">
        <v>7</v>
      </c>
      <c r="O227" s="21">
        <f t="shared" si="27"/>
        <v>113581.1915636312</v>
      </c>
    </row>
    <row r="228" spans="1:15" x14ac:dyDescent="0.25">
      <c r="A228" s="1">
        <v>37347</v>
      </c>
      <c r="B228">
        <v>13.24</v>
      </c>
      <c r="C228">
        <v>13.45</v>
      </c>
      <c r="D228">
        <v>13.23</v>
      </c>
      <c r="E228">
        <v>13.45</v>
      </c>
      <c r="F228">
        <v>7.1320379999999997</v>
      </c>
      <c r="G228">
        <v>0</v>
      </c>
      <c r="H228" s="9">
        <f t="shared" si="28"/>
        <v>1.9867140562024987E-2</v>
      </c>
      <c r="I228" s="9">
        <f t="shared" si="25"/>
        <v>5.473735301672937E-2</v>
      </c>
      <c r="J228" s="31">
        <f t="shared" si="29"/>
        <v>1.4153390273141536E-4</v>
      </c>
      <c r="K228" s="9" t="s">
        <v>7</v>
      </c>
      <c r="L228" s="9" t="s">
        <v>7</v>
      </c>
      <c r="O228" s="21">
        <f t="shared" si="27"/>
        <v>112915.30827044813</v>
      </c>
    </row>
    <row r="229" spans="1:15" x14ac:dyDescent="0.25">
      <c r="A229" s="1">
        <v>37316</v>
      </c>
      <c r="B229">
        <v>13.49</v>
      </c>
      <c r="C229">
        <v>13.49</v>
      </c>
      <c r="D229">
        <v>13.22</v>
      </c>
      <c r="E229">
        <v>13.24</v>
      </c>
      <c r="F229">
        <v>6.9931049999999999</v>
      </c>
      <c r="G229">
        <v>0</v>
      </c>
      <c r="H229" s="9">
        <f t="shared" si="28"/>
        <v>-1.6562094459248101E-2</v>
      </c>
      <c r="I229" s="9">
        <f t="shared" si="25"/>
        <v>4.5397963560064022E-2</v>
      </c>
      <c r="J229" s="31">
        <f t="shared" si="29"/>
        <v>1.3761155199684853E-4</v>
      </c>
      <c r="K229" s="9" t="s">
        <v>7</v>
      </c>
      <c r="L229" s="9" t="s">
        <v>7</v>
      </c>
      <c r="O229" s="21">
        <f t="shared" si="27"/>
        <v>110715.70382022814</v>
      </c>
    </row>
    <row r="230" spans="1:15" x14ac:dyDescent="0.25">
      <c r="A230" s="1">
        <v>37288</v>
      </c>
      <c r="B230">
        <v>13.41</v>
      </c>
      <c r="C230">
        <v>13.51</v>
      </c>
      <c r="D230">
        <v>13.4</v>
      </c>
      <c r="E230">
        <v>13.51</v>
      </c>
      <c r="F230">
        <v>7.1108760000000002</v>
      </c>
      <c r="G230">
        <v>0</v>
      </c>
      <c r="H230" s="9">
        <f t="shared" si="28"/>
        <v>1.0701024562552621E-2</v>
      </c>
      <c r="I230" s="9">
        <f t="shared" si="25"/>
        <v>5.2281749467042865E-2</v>
      </c>
      <c r="J230" s="31">
        <f t="shared" si="29"/>
        <v>1.0061783480747929E-4</v>
      </c>
      <c r="K230" s="9" t="s">
        <v>7</v>
      </c>
      <c r="L230" s="9" t="s">
        <v>7</v>
      </c>
      <c r="O230" s="21">
        <f t="shared" si="27"/>
        <v>112580.26886745854</v>
      </c>
    </row>
    <row r="231" spans="1:15" x14ac:dyDescent="0.25">
      <c r="A231" s="1">
        <v>37257</v>
      </c>
      <c r="B231">
        <v>13.28</v>
      </c>
      <c r="C231">
        <v>13.51</v>
      </c>
      <c r="D231">
        <v>13.28</v>
      </c>
      <c r="E231">
        <v>13.42</v>
      </c>
      <c r="F231">
        <v>7.0355879999999997</v>
      </c>
      <c r="G231">
        <v>0</v>
      </c>
      <c r="H231" s="9">
        <f t="shared" si="28"/>
        <v>1.7735764064735527E-2</v>
      </c>
      <c r="I231" s="9">
        <f t="shared" si="25"/>
        <v>4.8948321509858415E-2</v>
      </c>
      <c r="J231" s="31">
        <f t="shared" si="29"/>
        <v>9.7318069257143795E-5</v>
      </c>
      <c r="K231" s="9" t="s">
        <v>7</v>
      </c>
      <c r="L231" s="9" t="s">
        <v>7</v>
      </c>
      <c r="O231" s="21">
        <f t="shared" si="27"/>
        <v>111388.29993388505</v>
      </c>
    </row>
    <row r="232" spans="1:15" x14ac:dyDescent="0.25">
      <c r="A232" s="1">
        <v>37226</v>
      </c>
      <c r="B232">
        <v>13.42</v>
      </c>
      <c r="C232">
        <v>13.43</v>
      </c>
      <c r="D232">
        <v>13.22</v>
      </c>
      <c r="E232">
        <v>13.27</v>
      </c>
      <c r="F232">
        <v>6.9129810000000003</v>
      </c>
      <c r="G232">
        <v>0</v>
      </c>
      <c r="H232" s="9">
        <f t="shared" si="28"/>
        <v>-7.47603894414568E-3</v>
      </c>
      <c r="I232" s="9">
        <f t="shared" si="25"/>
        <v>3.4922169536975488E-2</v>
      </c>
      <c r="J232" s="31">
        <f t="shared" si="29"/>
        <v>8.8088703607316468E-5</v>
      </c>
      <c r="K232" s="9" t="s">
        <v>7</v>
      </c>
      <c r="L232" s="9" t="s">
        <v>7</v>
      </c>
      <c r="O232" s="21">
        <f t="shared" si="27"/>
        <v>109447.17073615576</v>
      </c>
    </row>
    <row r="233" spans="1:15" x14ac:dyDescent="0.25">
      <c r="A233" s="1">
        <v>37196</v>
      </c>
      <c r="B233">
        <v>13.65</v>
      </c>
      <c r="C233">
        <v>13.68</v>
      </c>
      <c r="D233">
        <v>13.41</v>
      </c>
      <c r="E233">
        <v>13.42</v>
      </c>
      <c r="F233">
        <v>6.965052</v>
      </c>
      <c r="G233">
        <v>0</v>
      </c>
      <c r="H233" s="9">
        <f t="shared" si="28"/>
        <v>-1.0173042914256138E-2</v>
      </c>
      <c r="I233" s="9">
        <f t="shared" si="25"/>
        <v>5.6525593364006928E-2</v>
      </c>
      <c r="J233" s="31">
        <f t="shared" si="29"/>
        <v>9.4221865306423985E-5</v>
      </c>
      <c r="K233" s="9" t="s">
        <v>7</v>
      </c>
      <c r="L233" s="9" t="s">
        <v>7</v>
      </c>
      <c r="O233" s="21">
        <f t="shared" si="27"/>
        <v>110271.56525241472</v>
      </c>
    </row>
    <row r="234" spans="1:15" x14ac:dyDescent="0.25">
      <c r="A234" s="1">
        <v>37165</v>
      </c>
      <c r="B234">
        <v>13.55</v>
      </c>
      <c r="C234">
        <v>13.67</v>
      </c>
      <c r="D234">
        <v>13.55</v>
      </c>
      <c r="E234">
        <v>13.61</v>
      </c>
      <c r="F234">
        <v>7.0366359999999997</v>
      </c>
      <c r="G234">
        <v>0</v>
      </c>
      <c r="H234" s="9">
        <f t="shared" si="28"/>
        <v>8.2314745256145284E-3</v>
      </c>
      <c r="I234" s="9">
        <f t="shared" si="25"/>
        <v>8.89771457727873E-2</v>
      </c>
      <c r="J234" s="31">
        <f t="shared" si="29"/>
        <v>6.7923108956238298E-5</v>
      </c>
      <c r="K234" s="9" t="s">
        <v>7</v>
      </c>
      <c r="L234" s="9" t="s">
        <v>7</v>
      </c>
      <c r="O234" s="21">
        <f t="shared" si="27"/>
        <v>111404.89199958456</v>
      </c>
    </row>
    <row r="235" spans="1:15" x14ac:dyDescent="0.25">
      <c r="A235" s="1">
        <v>37135</v>
      </c>
      <c r="B235">
        <v>13.62</v>
      </c>
      <c r="C235">
        <v>13.66</v>
      </c>
      <c r="D235">
        <v>13.51</v>
      </c>
      <c r="E235">
        <v>13.55</v>
      </c>
      <c r="F235">
        <v>6.9791869999999996</v>
      </c>
      <c r="G235">
        <v>0</v>
      </c>
      <c r="H235" s="9">
        <f t="shared" si="28"/>
        <v>-3.4567515531037816E-3</v>
      </c>
      <c r="I235" s="9">
        <f t="shared" si="25"/>
        <v>8.5489283744024203E-2</v>
      </c>
      <c r="J235" s="31">
        <f t="shared" si="29"/>
        <v>6.8003877838044422E-5</v>
      </c>
      <c r="K235" s="9" t="s">
        <v>7</v>
      </c>
      <c r="L235" s="9" t="s">
        <v>7</v>
      </c>
      <c r="O235" s="21">
        <f t="shared" si="27"/>
        <v>110495.35232174928</v>
      </c>
    </row>
    <row r="236" spans="1:15" x14ac:dyDescent="0.25">
      <c r="A236" s="1">
        <v>37104</v>
      </c>
      <c r="B236">
        <v>13.5</v>
      </c>
      <c r="C236">
        <v>13.65</v>
      </c>
      <c r="D236">
        <v>13.49</v>
      </c>
      <c r="E236">
        <v>13.65</v>
      </c>
      <c r="F236">
        <v>7.0033960000000004</v>
      </c>
      <c r="G236">
        <v>0</v>
      </c>
      <c r="H236" s="9">
        <f t="shared" si="28"/>
        <v>1.593372128985391E-2</v>
      </c>
      <c r="I236" s="9">
        <f t="shared" si="25"/>
        <v>9.876840721321159E-2</v>
      </c>
      <c r="J236" s="31">
        <f t="shared" si="29"/>
        <v>6.8142244079420858E-5</v>
      </c>
      <c r="K236" s="9" t="s">
        <v>7</v>
      </c>
      <c r="L236" s="9" t="s">
        <v>7</v>
      </c>
      <c r="O236" s="21">
        <f t="shared" si="27"/>
        <v>110878.63220583281</v>
      </c>
    </row>
    <row r="237" spans="1:15" x14ac:dyDescent="0.25">
      <c r="A237" s="1">
        <v>37073</v>
      </c>
      <c r="B237">
        <v>13.38</v>
      </c>
      <c r="C237">
        <v>13.49</v>
      </c>
      <c r="D237">
        <v>13.37</v>
      </c>
      <c r="E237">
        <v>13.49</v>
      </c>
      <c r="F237">
        <v>6.8935560000000002</v>
      </c>
      <c r="G237">
        <v>0</v>
      </c>
      <c r="H237" s="9">
        <f t="shared" si="28"/>
        <v>1.2227092959091678E-2</v>
      </c>
      <c r="I237" s="9">
        <f t="shared" si="25"/>
        <v>7.7722828543327988E-2</v>
      </c>
      <c r="J237" s="31">
        <f t="shared" si="29"/>
        <v>6.4110164225055736E-5</v>
      </c>
      <c r="K237" s="9" t="s">
        <v>7</v>
      </c>
      <c r="L237" s="9" t="s">
        <v>7</v>
      </c>
      <c r="O237" s="21">
        <f t="shared" si="27"/>
        <v>109139.63173213566</v>
      </c>
    </row>
    <row r="238" spans="1:15" x14ac:dyDescent="0.25">
      <c r="A238" s="1">
        <v>37043</v>
      </c>
      <c r="B238">
        <v>13.35</v>
      </c>
      <c r="C238">
        <v>13.41</v>
      </c>
      <c r="D238">
        <v>13.35</v>
      </c>
      <c r="E238">
        <v>13.38</v>
      </c>
      <c r="F238">
        <v>6.8102859999999996</v>
      </c>
      <c r="G238">
        <v>0</v>
      </c>
      <c r="H238" s="9">
        <f t="shared" si="28"/>
        <v>7.154340586363917E-3</v>
      </c>
      <c r="I238" s="9">
        <f t="shared" si="25"/>
        <v>7.8212907867172277E-2</v>
      </c>
      <c r="J238" s="31" t="s">
        <v>7</v>
      </c>
      <c r="K238" s="9"/>
      <c r="L238" s="9" t="s">
        <v>7</v>
      </c>
      <c r="O238" s="21">
        <f t="shared" si="27"/>
        <v>107821.29078671722</v>
      </c>
    </row>
    <row r="239" spans="1:15" x14ac:dyDescent="0.25">
      <c r="A239" s="1">
        <v>37012</v>
      </c>
      <c r="B239">
        <v>13.25</v>
      </c>
      <c r="C239">
        <v>13.35</v>
      </c>
      <c r="D239">
        <v>13.25</v>
      </c>
      <c r="E239">
        <v>13.34</v>
      </c>
      <c r="F239">
        <v>6.7619090000000002</v>
      </c>
      <c r="G239">
        <v>0</v>
      </c>
      <c r="H239" s="9">
        <f t="shared" si="28"/>
        <v>1.0836516594341029E-2</v>
      </c>
      <c r="I239" s="9"/>
      <c r="J239" s="31" t="s">
        <v>7</v>
      </c>
      <c r="K239" s="9"/>
      <c r="L239" s="9" t="s">
        <v>7</v>
      </c>
      <c r="O239" s="21">
        <f t="shared" si="27"/>
        <v>107055.38013562431</v>
      </c>
    </row>
    <row r="240" spans="1:15" x14ac:dyDescent="0.25">
      <c r="A240" s="1">
        <v>36982</v>
      </c>
      <c r="B240">
        <v>13.43</v>
      </c>
      <c r="C240">
        <v>13.43</v>
      </c>
      <c r="D240">
        <v>13.25</v>
      </c>
      <c r="E240">
        <v>13.25</v>
      </c>
      <c r="F240">
        <v>6.689419</v>
      </c>
      <c r="G240">
        <v>0</v>
      </c>
      <c r="H240" s="9">
        <f t="shared" si="28"/>
        <v>-1.0086306070014973E-2</v>
      </c>
      <c r="I240" s="9"/>
      <c r="J240" s="31" t="s">
        <v>7</v>
      </c>
      <c r="K240" s="9"/>
      <c r="L240" s="9" t="s">
        <v>7</v>
      </c>
      <c r="O240" s="21">
        <f t="shared" si="27"/>
        <v>105907.70948432873</v>
      </c>
    </row>
    <row r="241" spans="1:15" x14ac:dyDescent="0.25">
      <c r="A241" s="1">
        <v>36951</v>
      </c>
      <c r="B241">
        <v>13.4</v>
      </c>
      <c r="C241">
        <v>13.48</v>
      </c>
      <c r="D241">
        <v>13.39</v>
      </c>
      <c r="E241">
        <v>13.44</v>
      </c>
      <c r="F241">
        <v>6.7575779999999996</v>
      </c>
      <c r="G241">
        <v>0</v>
      </c>
      <c r="H241" s="9">
        <f t="shared" si="28"/>
        <v>7.4993164141996223E-3</v>
      </c>
      <c r="I241" s="9"/>
      <c r="J241" s="31" t="s">
        <v>7</v>
      </c>
      <c r="K241" s="9"/>
      <c r="L241" s="9" t="s">
        <v>7</v>
      </c>
      <c r="O241" s="21">
        <f t="shared" si="27"/>
        <v>106986.81120762373</v>
      </c>
    </row>
    <row r="242" spans="1:15" x14ac:dyDescent="0.25">
      <c r="A242" s="1">
        <v>36923</v>
      </c>
      <c r="B242">
        <v>13.43</v>
      </c>
      <c r="C242">
        <v>13.44</v>
      </c>
      <c r="D242">
        <v>13.38</v>
      </c>
      <c r="E242">
        <v>13.39</v>
      </c>
      <c r="F242">
        <v>6.7072779999999996</v>
      </c>
      <c r="G242">
        <v>0</v>
      </c>
      <c r="H242" s="9">
        <f t="shared" si="28"/>
        <v>4.1269749544552833E-3</v>
      </c>
      <c r="I242" s="9"/>
      <c r="J242" s="31" t="s">
        <v>7</v>
      </c>
      <c r="K242" s="9"/>
      <c r="L242" s="9" t="s">
        <v>7</v>
      </c>
      <c r="O242" s="21">
        <f t="shared" si="27"/>
        <v>106190.4553825421</v>
      </c>
    </row>
    <row r="243" spans="1:15" x14ac:dyDescent="0.25">
      <c r="A243" s="1">
        <v>36892</v>
      </c>
      <c r="B243">
        <v>13.31</v>
      </c>
      <c r="C243">
        <v>13.49</v>
      </c>
      <c r="D243">
        <v>13.31</v>
      </c>
      <c r="E243">
        <v>13.39</v>
      </c>
      <c r="F243">
        <v>6.6797110000000002</v>
      </c>
      <c r="G243">
        <v>0</v>
      </c>
      <c r="H243" s="9">
        <f t="shared" si="28"/>
        <v>1.3242345897070721E-2</v>
      </c>
      <c r="I243" s="9"/>
      <c r="J243" s="31" t="s">
        <v>7</v>
      </c>
      <c r="K243" s="9"/>
      <c r="L243" s="9" t="s">
        <v>7</v>
      </c>
      <c r="O243" s="21">
        <f t="shared" si="27"/>
        <v>105754.01122687561</v>
      </c>
    </row>
    <row r="244" spans="1:15" x14ac:dyDescent="0.25">
      <c r="A244" s="1">
        <v>36861</v>
      </c>
      <c r="B244">
        <v>13.06</v>
      </c>
      <c r="C244">
        <v>13.27</v>
      </c>
      <c r="D244">
        <v>13.06</v>
      </c>
      <c r="E244">
        <v>13.27</v>
      </c>
      <c r="F244">
        <v>6.5924120000000004</v>
      </c>
      <c r="G244">
        <v>0</v>
      </c>
      <c r="H244" s="9">
        <f t="shared" si="28"/>
        <v>2.0229837598288874E-2</v>
      </c>
      <c r="I244" s="9"/>
      <c r="J244" s="31" t="s">
        <v>7</v>
      </c>
      <c r="K244" s="9"/>
      <c r="L244" s="9" t="s">
        <v>7</v>
      </c>
      <c r="O244" s="21">
        <f t="shared" si="27"/>
        <v>104371.88265483185</v>
      </c>
    </row>
    <row r="245" spans="1:15" x14ac:dyDescent="0.25">
      <c r="A245" s="1">
        <v>36831</v>
      </c>
      <c r="B245">
        <v>13.05</v>
      </c>
      <c r="C245">
        <v>13.06</v>
      </c>
      <c r="D245">
        <v>13.01</v>
      </c>
      <c r="E245">
        <v>13.06</v>
      </c>
      <c r="F245">
        <v>6.4616930000000004</v>
      </c>
      <c r="G245">
        <v>0</v>
      </c>
      <c r="H245" s="9">
        <f t="shared" si="28"/>
        <v>5.0022311114139538E-3</v>
      </c>
      <c r="I245" s="9"/>
      <c r="J245" s="31" t="s">
        <v>7</v>
      </c>
      <c r="K245" s="9"/>
      <c r="L245" s="9" t="s">
        <v>7</v>
      </c>
      <c r="O245" s="21">
        <f t="shared" si="27"/>
        <v>102302.3232691689</v>
      </c>
    </row>
    <row r="246" spans="1:15" x14ac:dyDescent="0.25">
      <c r="A246" s="1">
        <v>36800</v>
      </c>
      <c r="B246">
        <v>12.99</v>
      </c>
      <c r="C246">
        <v>13.05</v>
      </c>
      <c r="D246">
        <v>12.98</v>
      </c>
      <c r="E246">
        <v>13.05</v>
      </c>
      <c r="F246">
        <v>6.4295309999999999</v>
      </c>
      <c r="G246">
        <v>0</v>
      </c>
      <c r="H246" s="9">
        <f t="shared" si="28"/>
        <v>8.7342677749433235E-3</v>
      </c>
      <c r="I246" s="9"/>
      <c r="J246" s="31" t="s">
        <v>7</v>
      </c>
      <c r="K246" s="9"/>
      <c r="L246" s="9" t="s">
        <v>7</v>
      </c>
      <c r="O246" s="21">
        <f t="shared" si="27"/>
        <v>101793.13050482943</v>
      </c>
    </row>
    <row r="247" spans="1:15" x14ac:dyDescent="0.25">
      <c r="A247" s="1">
        <v>36770</v>
      </c>
      <c r="B247">
        <v>13.1</v>
      </c>
      <c r="C247">
        <v>13.1</v>
      </c>
      <c r="D247">
        <v>12.99</v>
      </c>
      <c r="E247">
        <v>12.99</v>
      </c>
      <c r="F247">
        <v>6.3738599999999996</v>
      </c>
      <c r="G247">
        <v>0</v>
      </c>
      <c r="H247" s="9">
        <f t="shared" si="28"/>
        <v>-3.5252592509329213E-3</v>
      </c>
      <c r="I247" s="9"/>
      <c r="J247" s="31" t="s">
        <v>7</v>
      </c>
      <c r="K247" s="9"/>
      <c r="L247" s="9" t="s">
        <v>7</v>
      </c>
      <c r="O247" s="21">
        <f t="shared" si="27"/>
        <v>100911.74034303779</v>
      </c>
    </row>
    <row r="248" spans="1:15" x14ac:dyDescent="0.25">
      <c r="A248" s="1">
        <v>36739</v>
      </c>
      <c r="B248">
        <v>12.99</v>
      </c>
      <c r="C248">
        <v>13.1</v>
      </c>
      <c r="D248">
        <v>12.99</v>
      </c>
      <c r="E248">
        <v>13.09</v>
      </c>
      <c r="F248">
        <v>6.3964090000000002</v>
      </c>
      <c r="G248">
        <v>0</v>
      </c>
      <c r="H248" s="9">
        <f t="shared" si="28"/>
        <v>1.268738901681254E-2</v>
      </c>
      <c r="I248" s="9"/>
      <c r="J248" s="31" t="s">
        <v>7</v>
      </c>
      <c r="K248" s="9"/>
      <c r="L248" s="9" t="s">
        <v>7</v>
      </c>
      <c r="O248" s="21">
        <f>$O$4+$O$4*H248</f>
        <v>101268.73890168125</v>
      </c>
    </row>
    <row r="249" spans="1:15" x14ac:dyDescent="0.25">
      <c r="A249" s="1">
        <v>36708</v>
      </c>
      <c r="B249">
        <v>12.88</v>
      </c>
      <c r="C249">
        <v>12.99</v>
      </c>
      <c r="D249">
        <v>12.88</v>
      </c>
      <c r="E249">
        <v>12.98</v>
      </c>
      <c r="F249">
        <v>6.3162719999999997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sortState xmlns:xlrd2="http://schemas.microsoft.com/office/spreadsheetml/2017/richdata2" ref="A10:G249">
    <sortCondition descending="1" ref="A10:A2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28" width="9.140625" style="2"/>
    <col min="29" max="29" width="10.140625" style="2" bestFit="1" customWidth="1"/>
    <col min="30" max="30" width="12.28515625" style="2" bestFit="1" customWidth="1"/>
    <col min="31" max="31" width="10.140625" style="2" bestFit="1" customWidth="1"/>
    <col min="32" max="16384" width="9.140625" style="2"/>
  </cols>
  <sheetData>
    <row r="1" spans="1:32" x14ac:dyDescent="0.25">
      <c r="A1" s="55" t="s">
        <v>41</v>
      </c>
      <c r="B1" s="2" t="s">
        <v>47</v>
      </c>
      <c r="H1" s="3">
        <f>AVERAGE(H10:H248)</f>
        <v>4.0725374780421755E-3</v>
      </c>
      <c r="I1" s="11">
        <f>AVERAGE(I10:I248)</f>
        <v>4.3030105566358612E-2</v>
      </c>
      <c r="J1" s="32">
        <f>AVERAGE(J10:J248)</f>
        <v>1.0294750315589252E-4</v>
      </c>
      <c r="K1" s="4">
        <f>AVERAGE(K10:K248)</f>
        <v>8.6306358004472172E-2</v>
      </c>
      <c r="L1" s="33">
        <f>AVERAGE(L10:L248)</f>
        <v>1.017664019500151E-4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76</v>
      </c>
      <c r="S1" s="2" t="s">
        <v>63</v>
      </c>
      <c r="T1" s="2" t="s">
        <v>64</v>
      </c>
      <c r="U1" s="2" t="s">
        <v>65</v>
      </c>
      <c r="V1" s="2" t="s">
        <v>66</v>
      </c>
      <c r="W1" s="2" t="s">
        <v>67</v>
      </c>
      <c r="Y1" s="2" t="s">
        <v>41</v>
      </c>
      <c r="AD1" s="49">
        <v>100000</v>
      </c>
      <c r="AE1" s="49">
        <v>100000</v>
      </c>
      <c r="AF1" s="46">
        <f>U9</f>
        <v>0.65083135391923996</v>
      </c>
    </row>
    <row r="2" spans="1:32" ht="15.75" thickBot="1" x14ac:dyDescent="0.3">
      <c r="A2" s="55" t="s">
        <v>42</v>
      </c>
      <c r="B2" s="2" t="s">
        <v>48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31757</v>
      </c>
      <c r="Z2" s="2">
        <v>2000</v>
      </c>
      <c r="AA2" s="42">
        <v>1.46E-2</v>
      </c>
      <c r="AB2" s="42">
        <v>9.4799999999999995E-2</v>
      </c>
      <c r="AC2" s="52">
        <v>109476</v>
      </c>
      <c r="AD2" s="21">
        <f>AD1+AD1*AB2</f>
        <v>109480</v>
      </c>
      <c r="AE2" s="52">
        <f>AE1+AE1*AF2</f>
        <v>106169.88123515439</v>
      </c>
      <c r="AF2" s="42">
        <f>AB2*$AF$1</f>
        <v>6.1698812351543945E-2</v>
      </c>
    </row>
    <row r="3" spans="1:32" x14ac:dyDescent="0.25">
      <c r="A3" s="55" t="s">
        <v>43</v>
      </c>
      <c r="B3" s="2" t="s">
        <v>51</v>
      </c>
      <c r="H3" s="11">
        <f>MIN(H10:H248)</f>
        <v>-3.2834986096825981E-2</v>
      </c>
      <c r="I3" s="11">
        <f>MIN(I10:I248)</f>
        <v>-2.8730531532588175E-2</v>
      </c>
      <c r="J3" s="32" t="s">
        <v>7</v>
      </c>
      <c r="K3" s="4">
        <f>MIN(K10:K248)</f>
        <v>-1.8021982524487605E-2</v>
      </c>
      <c r="L3" s="33" t="s">
        <v>7</v>
      </c>
      <c r="M3" s="16">
        <f>(F223-F247)/F247</f>
        <v>0.20545983691974304</v>
      </c>
      <c r="N3" s="24">
        <f>(F146-F159)/F159</f>
        <v>2.1222076788020575E-2</v>
      </c>
      <c r="O3" s="26">
        <f>O10</f>
        <v>260985.65153179606</v>
      </c>
      <c r="Z3" s="2">
        <v>2001</v>
      </c>
      <c r="AA3" s="42">
        <v>1.55E-2</v>
      </c>
      <c r="AB3" s="42">
        <v>8.43E-2</v>
      </c>
      <c r="AC3" s="52">
        <v>118702</v>
      </c>
      <c r="AD3" s="21">
        <f t="shared" ref="AD3:AD22" si="0">AD2+AD2*AB3</f>
        <v>118709.164</v>
      </c>
      <c r="AE3" s="52">
        <f t="shared" ref="AE3:AE22" si="1">AE2+AE2*AF3</f>
        <v>111994.90059559583</v>
      </c>
      <c r="AF3" s="42">
        <f t="shared" ref="AF3:AF13" si="2">AB3*$AF$1</f>
        <v>5.4865083135391929E-2</v>
      </c>
    </row>
    <row r="4" spans="1:32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8.8499999999999995E-2</v>
      </c>
      <c r="T4" s="42">
        <v>5.2400000000000002E-2</v>
      </c>
      <c r="U4" s="42">
        <v>4.2099999999999999E-2</v>
      </c>
      <c r="V4" s="42">
        <v>3.6600000000000001E-2</v>
      </c>
      <c r="W4" s="42">
        <v>5.9299999999999999E-2</v>
      </c>
      <c r="Z4" s="2">
        <v>2002</v>
      </c>
      <c r="AA4" s="42">
        <v>2.3800000000000002E-2</v>
      </c>
      <c r="AB4" s="42">
        <v>8.2600000000000007E-2</v>
      </c>
      <c r="AC4" s="52">
        <v>128505</v>
      </c>
      <c r="AD4" s="21">
        <f t="shared" si="0"/>
        <v>128514.54094640001</v>
      </c>
      <c r="AE4" s="52">
        <f t="shared" si="1"/>
        <v>118015.59747977578</v>
      </c>
      <c r="AF4" s="42">
        <f t="shared" si="2"/>
        <v>5.3758669833729227E-2</v>
      </c>
    </row>
    <row r="5" spans="1:32" x14ac:dyDescent="0.25">
      <c r="H5" s="19">
        <f>STDEV(H10:H248)</f>
        <v>1.0101567549472711E-2</v>
      </c>
      <c r="I5" s="19">
        <f>STDEV(I10:I248)</f>
        <v>3.347420282272523E-2</v>
      </c>
      <c r="J5" s="20"/>
      <c r="K5" s="20">
        <f>STDEV(K10:K248)</f>
        <v>4.8336178556600662E-2</v>
      </c>
      <c r="L5" s="20"/>
      <c r="M5" s="7"/>
      <c r="N5" s="7"/>
      <c r="O5" s="28">
        <f>(O3-O4)/O4</f>
        <v>1.6098565153179605</v>
      </c>
      <c r="R5" s="2" t="s">
        <v>61</v>
      </c>
      <c r="S5" s="42">
        <v>7.7700000000000005E-2</v>
      </c>
      <c r="T5" s="42">
        <v>4.1200000000000001E-2</v>
      </c>
      <c r="U5" s="42">
        <v>3.1099999999999999E-2</v>
      </c>
      <c r="V5" s="42">
        <v>2.5399999999999999E-2</v>
      </c>
      <c r="W5" s="2" t="s">
        <v>68</v>
      </c>
      <c r="Z5" s="2">
        <v>2003</v>
      </c>
      <c r="AA5" s="42">
        <v>1.8800000000000001E-2</v>
      </c>
      <c r="AB5" s="42">
        <v>3.9699999999999999E-2</v>
      </c>
      <c r="AC5" s="52">
        <v>133611</v>
      </c>
      <c r="AD5" s="21">
        <f t="shared" si="0"/>
        <v>133616.56822197209</v>
      </c>
      <c r="AE5" s="52">
        <f t="shared" si="1"/>
        <v>121064.8850481024</v>
      </c>
      <c r="AF5" s="42">
        <f t="shared" si="2"/>
        <v>2.5838004750593824E-2</v>
      </c>
    </row>
    <row r="6" spans="1:32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5.21E-2</v>
      </c>
      <c r="T6" s="42">
        <v>3.5200000000000002E-2</v>
      </c>
      <c r="U6" s="42">
        <v>2.7400000000000001E-2</v>
      </c>
      <c r="V6" s="42">
        <v>2.35E-2</v>
      </c>
      <c r="W6" s="2" t="s">
        <v>68</v>
      </c>
      <c r="Z6" s="2">
        <v>2004</v>
      </c>
      <c r="AA6" s="42">
        <v>3.2599999999999997E-2</v>
      </c>
      <c r="AB6" s="42">
        <v>4.24E-2</v>
      </c>
      <c r="AC6" s="52">
        <v>139272</v>
      </c>
      <c r="AD6" s="21">
        <f t="shared" si="0"/>
        <v>139281.9107145837</v>
      </c>
      <c r="AE6" s="52">
        <f t="shared" si="1"/>
        <v>124405.70074533479</v>
      </c>
      <c r="AF6" s="42">
        <f t="shared" si="2"/>
        <v>2.7595249406175776E-2</v>
      </c>
    </row>
    <row r="7" spans="1:32" x14ac:dyDescent="0.25">
      <c r="H7" s="7"/>
      <c r="I7" s="7"/>
      <c r="J7" s="7"/>
      <c r="K7" s="18"/>
      <c r="L7" s="18"/>
      <c r="M7" s="7"/>
      <c r="N7" s="7"/>
      <c r="O7" s="39">
        <f>MIN(O10:O248)</f>
        <v>101407.86771862642</v>
      </c>
      <c r="Z7" s="2">
        <v>2005</v>
      </c>
      <c r="AA7" s="42">
        <v>3.4200000000000001E-2</v>
      </c>
      <c r="AB7" s="42">
        <v>2.4E-2</v>
      </c>
      <c r="AC7" s="52">
        <v>142608</v>
      </c>
      <c r="AD7" s="21">
        <f t="shared" si="0"/>
        <v>142624.67657173373</v>
      </c>
      <c r="AE7" s="52">
        <f t="shared" si="1"/>
        <v>126348.91188096738</v>
      </c>
      <c r="AF7" s="42">
        <f t="shared" si="2"/>
        <v>1.561995249406176E-2</v>
      </c>
    </row>
    <row r="8" spans="1:32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 t="shared" ref="S8:W8" si="3">(S6-S4)/S4</f>
        <v>-0.41129943502824856</v>
      </c>
      <c r="T8" s="45">
        <f t="shared" si="3"/>
        <v>-0.3282442748091603</v>
      </c>
      <c r="U8" s="45">
        <f t="shared" si="3"/>
        <v>-0.34916864608076004</v>
      </c>
      <c r="V8" s="45">
        <f t="shared" si="3"/>
        <v>-0.35792349726775957</v>
      </c>
      <c r="W8" s="45" t="e">
        <f t="shared" si="3"/>
        <v>#VALUE!</v>
      </c>
      <c r="Z8" s="2">
        <v>2006</v>
      </c>
      <c r="AA8" s="42">
        <v>2.5399999999999999E-2</v>
      </c>
      <c r="AB8" s="42">
        <v>4.2700000000000002E-2</v>
      </c>
      <c r="AC8" s="52">
        <v>148696</v>
      </c>
      <c r="AD8" s="21">
        <f t="shared" si="0"/>
        <v>148714.75026134675</v>
      </c>
      <c r="AE8" s="52">
        <f t="shared" si="1"/>
        <v>129860.21116653732</v>
      </c>
      <c r="AF8" s="42">
        <f t="shared" si="2"/>
        <v>2.7790498812351547E-2</v>
      </c>
    </row>
    <row r="9" spans="1:32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R9" s="2" t="s">
        <v>7</v>
      </c>
      <c r="S9" s="45">
        <f>100%+S8</f>
        <v>0.58870056497175138</v>
      </c>
      <c r="T9" s="45">
        <f t="shared" ref="T9:W9" si="4">100%+T8</f>
        <v>0.6717557251908397</v>
      </c>
      <c r="U9" s="46">
        <f t="shared" si="4"/>
        <v>0.65083135391923996</v>
      </c>
      <c r="V9" s="45">
        <f t="shared" si="4"/>
        <v>0.64207650273224037</v>
      </c>
      <c r="W9" s="45" t="e">
        <f t="shared" si="4"/>
        <v>#VALUE!</v>
      </c>
      <c r="Z9" s="2">
        <v>2007</v>
      </c>
      <c r="AA9" s="42">
        <v>4.0800000000000003E-2</v>
      </c>
      <c r="AB9" s="42">
        <v>6.9199999999999998E-2</v>
      </c>
      <c r="AC9" s="52">
        <v>158987</v>
      </c>
      <c r="AD9" s="21">
        <f t="shared" si="0"/>
        <v>159005.81097943196</v>
      </c>
      <c r="AE9" s="52">
        <f t="shared" si="1"/>
        <v>135708.79428265724</v>
      </c>
      <c r="AF9" s="42">
        <f t="shared" si="2"/>
        <v>4.5037529691211407E-2</v>
      </c>
    </row>
    <row r="10" spans="1:32" x14ac:dyDescent="0.25">
      <c r="A10" s="1">
        <v>43983</v>
      </c>
      <c r="B10">
        <v>11.55</v>
      </c>
      <c r="C10">
        <v>11.62</v>
      </c>
      <c r="D10">
        <v>11.49</v>
      </c>
      <c r="E10">
        <v>11.61</v>
      </c>
      <c r="F10">
        <v>11.589</v>
      </c>
      <c r="G10">
        <v>0</v>
      </c>
      <c r="H10" s="9">
        <f t="shared" ref="H10:H73" si="5">(F10-F11)/F11</f>
        <v>7.1180451151342415E-3</v>
      </c>
      <c r="I10" s="9">
        <f t="shared" ref="I10:I73" si="6">(F10-F21)/F21</f>
        <v>8.6769581404752577E-2</v>
      </c>
      <c r="J10" s="31">
        <f>VAR(H10:H21)</f>
        <v>1.2370780257959493E-4</v>
      </c>
      <c r="K10" s="9">
        <f t="shared" ref="K10:K73" si="7">(F10-F33)/F33</f>
        <v>0.17332414301979973</v>
      </c>
      <c r="L10" s="9">
        <f>VAR(H10:H33)</f>
        <v>1.0023217116163162E-4</v>
      </c>
      <c r="O10" s="21">
        <f t="shared" ref="O10:O73" si="8">O11+O11*H10</f>
        <v>260985.65153179606</v>
      </c>
      <c r="R10" s="2" t="s">
        <v>7</v>
      </c>
      <c r="T10" s="48" t="s">
        <v>71</v>
      </c>
      <c r="U10" s="47">
        <f>T32-U32</f>
        <v>58496.877692364331</v>
      </c>
      <c r="Z10" s="2">
        <v>2008</v>
      </c>
      <c r="AA10" s="42">
        <v>8.9999999999999998E-4</v>
      </c>
      <c r="AB10" s="42">
        <v>5.0500000000000003E-2</v>
      </c>
      <c r="AC10" s="52">
        <v>167020</v>
      </c>
      <c r="AD10" s="21">
        <f t="shared" si="0"/>
        <v>167035.60443389328</v>
      </c>
      <c r="AE10" s="52">
        <f t="shared" si="1"/>
        <v>140169.13296790459</v>
      </c>
      <c r="AF10" s="42">
        <f t="shared" si="2"/>
        <v>3.286698337292162E-2</v>
      </c>
    </row>
    <row r="11" spans="1:32" x14ac:dyDescent="0.25">
      <c r="A11" s="1">
        <v>43952</v>
      </c>
      <c r="B11">
        <v>11.52</v>
      </c>
      <c r="C11">
        <v>11.55</v>
      </c>
      <c r="D11">
        <v>11.43</v>
      </c>
      <c r="E11">
        <v>11.55</v>
      </c>
      <c r="F11">
        <v>11.507092</v>
      </c>
      <c r="G11">
        <v>0</v>
      </c>
      <c r="H11" s="9">
        <f t="shared" si="5"/>
        <v>5.3937146051950191E-3</v>
      </c>
      <c r="I11" s="9">
        <f t="shared" si="6"/>
        <v>8.1562426481459491E-2</v>
      </c>
      <c r="J11" s="31">
        <f t="shared" ref="J11:J74" si="9">VAR(H11:H22)</f>
        <v>1.2529471845572351E-4</v>
      </c>
      <c r="K11" s="9">
        <f t="shared" si="7"/>
        <v>0.1653668344334536</v>
      </c>
      <c r="L11" s="9">
        <f t="shared" ref="L11:L74" si="10">VAR(H11:H34)</f>
        <v>1.0195376285729451E-4</v>
      </c>
      <c r="O11" s="21">
        <f t="shared" si="8"/>
        <v>259141.07367817051</v>
      </c>
      <c r="R11" s="2" t="s">
        <v>7</v>
      </c>
      <c r="T11" s="44">
        <f>I1</f>
        <v>4.3030105566358612E-2</v>
      </c>
      <c r="U11" s="44">
        <f>T11*U9</f>
        <v>2.8005341865041E-2</v>
      </c>
      <c r="Z11" s="2">
        <v>2009</v>
      </c>
      <c r="AA11" s="42">
        <v>2.7199999999999998E-2</v>
      </c>
      <c r="AB11" s="42">
        <v>5.9299999999999999E-2</v>
      </c>
      <c r="AC11" s="52">
        <v>176932</v>
      </c>
      <c r="AD11" s="21">
        <f t="shared" si="0"/>
        <v>176940.81577682315</v>
      </c>
      <c r="AE11" s="52">
        <f t="shared" si="1"/>
        <v>145578.8624365248</v>
      </c>
      <c r="AF11" s="42">
        <f t="shared" si="2"/>
        <v>3.8594299287410927E-2</v>
      </c>
    </row>
    <row r="12" spans="1:32" x14ac:dyDescent="0.25">
      <c r="A12" s="1">
        <v>43922</v>
      </c>
      <c r="B12">
        <v>11.36</v>
      </c>
      <c r="C12">
        <v>11.54</v>
      </c>
      <c r="D12">
        <v>11.35</v>
      </c>
      <c r="E12">
        <v>11.51</v>
      </c>
      <c r="F12">
        <v>11.445359</v>
      </c>
      <c r="G12">
        <v>0</v>
      </c>
      <c r="H12" s="9">
        <f t="shared" si="5"/>
        <v>1.7055697892481351E-2</v>
      </c>
      <c r="I12" s="9">
        <f t="shared" si="6"/>
        <v>8.8216764839217102E-2</v>
      </c>
      <c r="J12" s="31">
        <f t="shared" si="9"/>
        <v>1.3412032486030532E-4</v>
      </c>
      <c r="K12" s="9">
        <f t="shared" si="7"/>
        <v>0.15944602808739536</v>
      </c>
      <c r="L12" s="9">
        <f t="shared" si="10"/>
        <v>1.0191043991413877E-4</v>
      </c>
      <c r="O12" s="21">
        <f t="shared" si="8"/>
        <v>257750.83921221033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6.4199999999999993E-2</v>
      </c>
      <c r="AC12" s="52">
        <v>188294</v>
      </c>
      <c r="AD12" s="21">
        <f t="shared" si="0"/>
        <v>188300.4161496952</v>
      </c>
      <c r="AE12" s="52">
        <f t="shared" si="1"/>
        <v>151661.63833521464</v>
      </c>
      <c r="AF12" s="42">
        <f t="shared" si="2"/>
        <v>4.17833729216152E-2</v>
      </c>
    </row>
    <row r="13" spans="1:32" x14ac:dyDescent="0.25">
      <c r="A13" s="1">
        <v>43891</v>
      </c>
      <c r="B13">
        <v>11.41</v>
      </c>
      <c r="C13">
        <v>11.63</v>
      </c>
      <c r="D13">
        <v>10.87</v>
      </c>
      <c r="E13">
        <v>11.34</v>
      </c>
      <c r="F13">
        <v>11.253424000000001</v>
      </c>
      <c r="G13">
        <v>0</v>
      </c>
      <c r="H13" s="9">
        <f t="shared" si="5"/>
        <v>-5.9505569797298399E-3</v>
      </c>
      <c r="I13" s="9">
        <f t="shared" si="6"/>
        <v>8.9591275852369992E-2</v>
      </c>
      <c r="J13" s="31">
        <f t="shared" si="9"/>
        <v>1.3172144489639041E-4</v>
      </c>
      <c r="K13" s="9">
        <f t="shared" si="7"/>
        <v>0.14691717364515638</v>
      </c>
      <c r="L13" s="9">
        <f t="shared" si="10"/>
        <v>1.0503778330170393E-4</v>
      </c>
      <c r="O13" s="21">
        <f t="shared" si="8"/>
        <v>253428.44029713958</v>
      </c>
      <c r="S13" s="2">
        <v>1</v>
      </c>
      <c r="T13" s="47">
        <f>T12+$T$11*T12</f>
        <v>104303.01055663585</v>
      </c>
      <c r="U13" s="47">
        <f>U12+$U$11*U12</f>
        <v>102800.5341865041</v>
      </c>
      <c r="Z13" s="2">
        <v>2011</v>
      </c>
      <c r="AA13" s="42">
        <v>2.9600000000000001E-2</v>
      </c>
      <c r="AB13" s="42">
        <v>7.5600000000000001E-2</v>
      </c>
      <c r="AC13" s="52">
        <v>202525</v>
      </c>
      <c r="AD13" s="21">
        <f t="shared" si="0"/>
        <v>202535.92761061215</v>
      </c>
      <c r="AE13" s="52">
        <f t="shared" si="1"/>
        <v>159123.82323101268</v>
      </c>
      <c r="AF13" s="42">
        <f t="shared" si="2"/>
        <v>4.9202850356294542E-2</v>
      </c>
    </row>
    <row r="14" spans="1:32" x14ac:dyDescent="0.25">
      <c r="A14" s="1">
        <v>43862</v>
      </c>
      <c r="B14">
        <v>11.26</v>
      </c>
      <c r="C14">
        <v>11.43</v>
      </c>
      <c r="D14">
        <v>11.19</v>
      </c>
      <c r="E14">
        <v>11.43</v>
      </c>
      <c r="F14">
        <v>11.320789</v>
      </c>
      <c r="G14">
        <v>0</v>
      </c>
      <c r="H14" s="9">
        <f t="shared" si="5"/>
        <v>1.7271746913959034E-2</v>
      </c>
      <c r="I14" s="9">
        <f t="shared" si="6"/>
        <v>9.6625544460368487E-2</v>
      </c>
      <c r="J14" s="31">
        <f t="shared" si="9"/>
        <v>1.244469991946002E-4</v>
      </c>
      <c r="K14" s="9">
        <f t="shared" si="7"/>
        <v>0.14455257735377464</v>
      </c>
      <c r="L14" s="9">
        <f t="shared" si="10"/>
        <v>9.9150592189317668E-5</v>
      </c>
      <c r="O14" s="21">
        <f t="shared" si="8"/>
        <v>254945.50806963412</v>
      </c>
      <c r="S14" s="2">
        <v>2</v>
      </c>
      <c r="T14" s="47">
        <f t="shared" ref="T14:T32" si="11">T13+$T$11*T13</f>
        <v>108791.18011177691</v>
      </c>
      <c r="U14" s="47">
        <f t="shared" ref="U14:U32" si="12">U13+$U$11*U13</f>
        <v>105679.49829030599</v>
      </c>
      <c r="Z14" s="2">
        <v>2012</v>
      </c>
      <c r="AA14" s="42">
        <v>1.7399999999999999E-2</v>
      </c>
      <c r="AB14" s="42">
        <v>4.0500000000000001E-2</v>
      </c>
      <c r="AC14" s="52">
        <v>210723</v>
      </c>
      <c r="AD14" s="21">
        <f t="shared" si="0"/>
        <v>210738.63267884194</v>
      </c>
      <c r="AE14" s="52">
        <f t="shared" si="1"/>
        <v>163318.11555023963</v>
      </c>
      <c r="AF14" s="42">
        <f>AB14*$AF$1</f>
        <v>2.6358669833729219E-2</v>
      </c>
    </row>
    <row r="15" spans="1:32" x14ac:dyDescent="0.25">
      <c r="A15" s="1">
        <v>43831</v>
      </c>
      <c r="B15">
        <v>11.08</v>
      </c>
      <c r="C15">
        <v>11.26</v>
      </c>
      <c r="D15">
        <v>11.07</v>
      </c>
      <c r="E15">
        <v>11.26</v>
      </c>
      <c r="F15">
        <v>11.128579</v>
      </c>
      <c r="G15">
        <v>0</v>
      </c>
      <c r="H15" s="9">
        <f t="shared" si="5"/>
        <v>2.1218641005631509E-2</v>
      </c>
      <c r="I15" s="9">
        <f t="shared" si="6"/>
        <v>9.8996151639752561E-2</v>
      </c>
      <c r="J15" s="31">
        <f t="shared" si="9"/>
        <v>1.2525866923215531E-4</v>
      </c>
      <c r="K15" s="9">
        <f t="shared" si="7"/>
        <v>0.13168402967566956</v>
      </c>
      <c r="L15" s="9">
        <f t="shared" si="10"/>
        <v>1.0350545810520257E-4</v>
      </c>
      <c r="O15" s="21">
        <f t="shared" si="8"/>
        <v>250616.91612201772</v>
      </c>
      <c r="S15" s="2">
        <v>3</v>
      </c>
      <c r="T15" s="47">
        <f t="shared" si="11"/>
        <v>113472.4760766754</v>
      </c>
      <c r="U15" s="47">
        <f t="shared" si="12"/>
        <v>108639.08876805202</v>
      </c>
      <c r="Z15" s="2">
        <v>2013</v>
      </c>
      <c r="AA15" s="42">
        <v>1.4999999999999999E-2</v>
      </c>
      <c r="AB15" s="42">
        <v>-2.2599999999999999E-2</v>
      </c>
      <c r="AC15" s="52">
        <v>205955</v>
      </c>
      <c r="AD15" s="21">
        <f t="shared" si="0"/>
        <v>205975.93958030012</v>
      </c>
      <c r="AE15" s="52">
        <f t="shared" si="1"/>
        <v>159627.12613880422</v>
      </c>
      <c r="AF15" s="42">
        <f>AB15</f>
        <v>-2.2599999999999999E-2</v>
      </c>
    </row>
    <row r="16" spans="1:32" x14ac:dyDescent="0.25">
      <c r="A16" s="1">
        <v>43800</v>
      </c>
      <c r="B16">
        <v>11.06</v>
      </c>
      <c r="C16">
        <v>11.12</v>
      </c>
      <c r="D16">
        <v>11.04</v>
      </c>
      <c r="E16">
        <v>11.05</v>
      </c>
      <c r="F16">
        <v>10.897352</v>
      </c>
      <c r="G16">
        <v>0</v>
      </c>
      <c r="H16" s="9">
        <f t="shared" si="5"/>
        <v>-1.5362669217735079E-3</v>
      </c>
      <c r="I16" s="9">
        <f t="shared" si="6"/>
        <v>7.5659018517774582E-2</v>
      </c>
      <c r="J16" s="31">
        <f t="shared" si="9"/>
        <v>1.0865313124678672E-4</v>
      </c>
      <c r="K16" s="9">
        <f t="shared" si="7"/>
        <v>9.6869016710884159E-2</v>
      </c>
      <c r="L16" s="9">
        <f t="shared" si="10"/>
        <v>1.000375657538814E-4</v>
      </c>
      <c r="O16" s="21">
        <f t="shared" si="8"/>
        <v>245409.65671682809</v>
      </c>
      <c r="S16" s="2">
        <v>4</v>
      </c>
      <c r="T16" s="47">
        <f t="shared" si="11"/>
        <v>118355.20870113085</v>
      </c>
      <c r="U16" s="47">
        <f t="shared" si="12"/>
        <v>111681.56358890785</v>
      </c>
      <c r="Z16" s="2">
        <v>2014</v>
      </c>
      <c r="AA16" s="42">
        <v>7.6E-3</v>
      </c>
      <c r="AB16" s="42">
        <v>5.7599999999999998E-2</v>
      </c>
      <c r="AC16" s="52">
        <v>217814</v>
      </c>
      <c r="AD16" s="21">
        <f t="shared" si="0"/>
        <v>217840.1537001254</v>
      </c>
      <c r="AE16" s="52">
        <f t="shared" si="1"/>
        <v>165611.20964372836</v>
      </c>
      <c r="AF16" s="42">
        <f t="shared" ref="AF16:AF22" si="13">AB16*$AF$1</f>
        <v>3.7487885985748218E-2</v>
      </c>
    </row>
    <row r="17" spans="1:32" x14ac:dyDescent="0.25">
      <c r="A17" s="1">
        <v>43770</v>
      </c>
      <c r="B17">
        <v>11.11</v>
      </c>
      <c r="C17">
        <v>11.11</v>
      </c>
      <c r="D17">
        <v>11</v>
      </c>
      <c r="E17">
        <v>11.09</v>
      </c>
      <c r="F17">
        <v>10.914118999999999</v>
      </c>
      <c r="G17">
        <v>0</v>
      </c>
      <c r="H17" s="9">
        <f t="shared" si="5"/>
        <v>-5.3260390286216479E-4</v>
      </c>
      <c r="I17" s="9">
        <f t="shared" si="6"/>
        <v>8.8169589889963887E-2</v>
      </c>
      <c r="J17" s="31">
        <f t="shared" si="9"/>
        <v>1.1005963352357182E-4</v>
      </c>
      <c r="K17" s="9">
        <f t="shared" si="7"/>
        <v>8.7084109451861111E-2</v>
      </c>
      <c r="L17" s="9">
        <f t="shared" si="10"/>
        <v>9.8903463434629944E-5</v>
      </c>
      <c r="O17" s="21">
        <f t="shared" si="8"/>
        <v>245787.25154116441</v>
      </c>
      <c r="S17" s="2">
        <v>5</v>
      </c>
      <c r="T17" s="47">
        <f t="shared" si="11"/>
        <v>123448.04582586892</v>
      </c>
      <c r="U17" s="47">
        <f t="shared" si="12"/>
        <v>114809.24395723753</v>
      </c>
      <c r="V17" s="42"/>
      <c r="Z17" s="2">
        <v>2015</v>
      </c>
      <c r="AA17" s="42">
        <v>7.3000000000000001E-3</v>
      </c>
      <c r="AB17" s="42">
        <v>3.0000000000000001E-3</v>
      </c>
      <c r="AC17" s="52">
        <v>218464</v>
      </c>
      <c r="AD17" s="21">
        <f t="shared" si="0"/>
        <v>218493.67416122579</v>
      </c>
      <c r="AE17" s="52">
        <f t="shared" si="1"/>
        <v>165934.56454711827</v>
      </c>
      <c r="AF17" s="42">
        <f t="shared" si="13"/>
        <v>1.95249406175772E-3</v>
      </c>
    </row>
    <row r="18" spans="1:32" x14ac:dyDescent="0.25">
      <c r="A18" s="1">
        <v>43739</v>
      </c>
      <c r="B18">
        <v>11.14</v>
      </c>
      <c r="C18">
        <v>11.2</v>
      </c>
      <c r="D18">
        <v>11.04</v>
      </c>
      <c r="E18">
        <v>11.12</v>
      </c>
      <c r="F18">
        <v>10.919935000000001</v>
      </c>
      <c r="G18">
        <v>0</v>
      </c>
      <c r="H18" s="9">
        <f t="shared" si="5"/>
        <v>2.0743613343819477E-3</v>
      </c>
      <c r="I18" s="9">
        <f t="shared" si="6"/>
        <v>0.10826639716282119</v>
      </c>
      <c r="J18" s="31">
        <f t="shared" si="9"/>
        <v>1.0321949227416206E-4</v>
      </c>
      <c r="K18" s="9">
        <f t="shared" si="7"/>
        <v>9.1925691414563152E-2</v>
      </c>
      <c r="L18" s="9">
        <f t="shared" si="10"/>
        <v>9.9377735516410941E-5</v>
      </c>
      <c r="O18" s="21">
        <f t="shared" si="8"/>
        <v>245918.22854947482</v>
      </c>
      <c r="S18" s="2">
        <v>6</v>
      </c>
      <c r="T18" s="47">
        <f t="shared" si="11"/>
        <v>128760.02826971673</v>
      </c>
      <c r="U18" s="47">
        <f t="shared" si="12"/>
        <v>118024.51608352686</v>
      </c>
      <c r="Z18" s="2">
        <v>2016</v>
      </c>
      <c r="AA18" s="42">
        <v>2.07E-2</v>
      </c>
      <c r="AB18" s="42">
        <v>2.5000000000000001E-2</v>
      </c>
      <c r="AC18" s="52">
        <v>223921</v>
      </c>
      <c r="AD18" s="21">
        <f t="shared" si="0"/>
        <v>223956.01601525643</v>
      </c>
      <c r="AE18" s="52">
        <f t="shared" si="1"/>
        <v>168634.44997977329</v>
      </c>
      <c r="AF18" s="42">
        <f t="shared" si="13"/>
        <v>1.6270783847980998E-2</v>
      </c>
    </row>
    <row r="19" spans="1:32" x14ac:dyDescent="0.25">
      <c r="A19" s="1">
        <v>43709</v>
      </c>
      <c r="B19">
        <v>11.22</v>
      </c>
      <c r="C19">
        <v>11.23</v>
      </c>
      <c r="D19">
        <v>10.98</v>
      </c>
      <c r="E19">
        <v>11.12</v>
      </c>
      <c r="F19">
        <v>10.89733</v>
      </c>
      <c r="G19">
        <v>0</v>
      </c>
      <c r="H19" s="9">
        <f t="shared" si="5"/>
        <v>-5.8985640380989166E-3</v>
      </c>
      <c r="I19" s="9">
        <f t="shared" si="6"/>
        <v>0.1118040900745234</v>
      </c>
      <c r="J19" s="31">
        <f t="shared" si="9"/>
        <v>1.2292814076046086E-4</v>
      </c>
      <c r="K19" s="9">
        <f t="shared" si="7"/>
        <v>8.7840483910141459E-2</v>
      </c>
      <c r="L19" s="9">
        <f t="shared" si="10"/>
        <v>9.9547786410555437E-5</v>
      </c>
      <c r="O19" s="21">
        <f t="shared" si="8"/>
        <v>245409.16127422446</v>
      </c>
      <c r="S19" s="2">
        <v>7</v>
      </c>
      <c r="T19" s="47">
        <f t="shared" si="11"/>
        <v>134300.58587888995</v>
      </c>
      <c r="U19" s="47">
        <f t="shared" si="12"/>
        <v>121329.83300490206</v>
      </c>
      <c r="Z19" s="2">
        <v>2017</v>
      </c>
      <c r="AA19" s="42">
        <v>2.1100000000000001E-2</v>
      </c>
      <c r="AB19" s="42">
        <v>3.4599999999999999E-2</v>
      </c>
      <c r="AC19" s="52">
        <v>231671</v>
      </c>
      <c r="AD19" s="21">
        <f t="shared" si="0"/>
        <v>231704.89416938429</v>
      </c>
      <c r="AE19" s="52">
        <f t="shared" si="1"/>
        <v>172431.88950373585</v>
      </c>
      <c r="AF19" s="42">
        <f t="shared" si="13"/>
        <v>2.2518764845605704E-2</v>
      </c>
    </row>
    <row r="20" spans="1:32" x14ac:dyDescent="0.25">
      <c r="A20" s="1">
        <v>43678</v>
      </c>
      <c r="B20">
        <v>11.01</v>
      </c>
      <c r="C20">
        <v>11.22</v>
      </c>
      <c r="D20">
        <v>11.01</v>
      </c>
      <c r="E20">
        <v>11.21</v>
      </c>
      <c r="F20">
        <v>10.96199</v>
      </c>
      <c r="G20">
        <v>0</v>
      </c>
      <c r="H20" s="9">
        <f t="shared" si="5"/>
        <v>2.7971117755033522E-2</v>
      </c>
      <c r="I20" s="9">
        <f t="shared" si="6"/>
        <v>0.11007032780927195</v>
      </c>
      <c r="J20" s="31">
        <f t="shared" si="9"/>
        <v>1.2160871260369051E-4</v>
      </c>
      <c r="K20" s="9">
        <f t="shared" si="7"/>
        <v>9.5513318214129783E-2</v>
      </c>
      <c r="L20" s="9">
        <f t="shared" si="10"/>
        <v>9.9106425698596351E-5</v>
      </c>
      <c r="O20" s="21">
        <f t="shared" si="8"/>
        <v>246865.31212658843</v>
      </c>
      <c r="S20" s="2">
        <v>8</v>
      </c>
      <c r="T20" s="47">
        <f t="shared" si="11"/>
        <v>140079.55426688239</v>
      </c>
      <c r="U20" s="47">
        <f t="shared" si="12"/>
        <v>124727.71645663268</v>
      </c>
      <c r="Z20" s="2">
        <v>2018</v>
      </c>
      <c r="AA20" s="42">
        <v>1.9099999999999999E-2</v>
      </c>
      <c r="AB20" s="42">
        <v>-1.2999999999999999E-3</v>
      </c>
      <c r="AC20" s="52">
        <v>231377</v>
      </c>
      <c r="AD20" s="21">
        <f t="shared" si="0"/>
        <v>231403.67780696409</v>
      </c>
      <c r="AE20" s="52">
        <f t="shared" si="1"/>
        <v>172207.72804738098</v>
      </c>
      <c r="AF20" s="42">
        <f>AB20</f>
        <v>-1.2999999999999999E-3</v>
      </c>
    </row>
    <row r="21" spans="1:32" x14ac:dyDescent="0.25">
      <c r="A21" s="1">
        <v>43647</v>
      </c>
      <c r="B21">
        <v>10.93</v>
      </c>
      <c r="C21">
        <v>10.97</v>
      </c>
      <c r="D21">
        <v>10.87</v>
      </c>
      <c r="E21">
        <v>10.93</v>
      </c>
      <c r="F21">
        <v>10.663714000000001</v>
      </c>
      <c r="G21">
        <v>0</v>
      </c>
      <c r="H21" s="9">
        <f t="shared" si="5"/>
        <v>2.292533086926808E-3</v>
      </c>
      <c r="I21" s="9">
        <f t="shared" si="6"/>
        <v>7.4057029888775203E-2</v>
      </c>
      <c r="J21" s="31">
        <f t="shared" si="9"/>
        <v>8.3549543534209065E-5</v>
      </c>
      <c r="K21" s="9">
        <f t="shared" si="7"/>
        <v>6.0003429397892279E-2</v>
      </c>
      <c r="L21" s="9">
        <f t="shared" si="10"/>
        <v>7.3713669188570243E-5</v>
      </c>
      <c r="O21" s="21">
        <f t="shared" si="8"/>
        <v>240148.10130630212</v>
      </c>
      <c r="S21" s="2">
        <v>9</v>
      </c>
      <c r="T21" s="47">
        <f t="shared" si="11"/>
        <v>146107.1922746748</v>
      </c>
      <c r="U21" s="47">
        <f t="shared" si="12"/>
        <v>128220.75879604658</v>
      </c>
      <c r="Z21" s="2">
        <v>2019</v>
      </c>
      <c r="AA21" s="42">
        <v>2.29E-2</v>
      </c>
      <c r="AB21" s="42">
        <v>8.6099999999999996E-2</v>
      </c>
      <c r="AC21" s="52">
        <v>251289</v>
      </c>
      <c r="AD21" s="21">
        <f t="shared" si="0"/>
        <v>251327.5344661437</v>
      </c>
      <c r="AE21" s="52">
        <f t="shared" si="1"/>
        <v>181857.66010309829</v>
      </c>
      <c r="AF21" s="42">
        <f t="shared" si="13"/>
        <v>5.6036579572446558E-2</v>
      </c>
    </row>
    <row r="22" spans="1:32" x14ac:dyDescent="0.25">
      <c r="A22" s="1">
        <v>43617</v>
      </c>
      <c r="B22">
        <v>10.86</v>
      </c>
      <c r="C22">
        <v>10.93</v>
      </c>
      <c r="D22">
        <v>10.82</v>
      </c>
      <c r="E22">
        <v>10.93</v>
      </c>
      <c r="F22">
        <v>10.639322999999999</v>
      </c>
      <c r="G22">
        <v>0</v>
      </c>
      <c r="H22" s="9">
        <f t="shared" si="5"/>
        <v>1.1579423165273637E-2</v>
      </c>
      <c r="I22" s="9">
        <f t="shared" si="6"/>
        <v>7.7174436214155095E-2</v>
      </c>
      <c r="J22" s="31">
        <f t="shared" si="9"/>
        <v>8.5397668634370604E-5</v>
      </c>
      <c r="K22" s="9">
        <f t="shared" si="7"/>
        <v>6.6614515522183601E-2</v>
      </c>
      <c r="L22" s="9">
        <f t="shared" si="10"/>
        <v>7.3747920986242426E-5</v>
      </c>
      <c r="O22" s="21">
        <f t="shared" si="8"/>
        <v>239598.81309968271</v>
      </c>
      <c r="S22" s="2">
        <v>10</v>
      </c>
      <c r="T22" s="47">
        <f t="shared" si="11"/>
        <v>152394.20018225833</v>
      </c>
      <c r="U22" s="47">
        <f t="shared" si="12"/>
        <v>131811.62498032482</v>
      </c>
      <c r="Z22" s="2">
        <v>2020</v>
      </c>
      <c r="AA22" s="42">
        <v>3.2000000000000002E-3</v>
      </c>
      <c r="AB22" s="42">
        <v>6.3E-2</v>
      </c>
      <c r="AC22" s="52">
        <v>267115</v>
      </c>
      <c r="AD22" s="61">
        <f t="shared" si="0"/>
        <v>267161.16913751076</v>
      </c>
      <c r="AE22" s="54">
        <f t="shared" si="1"/>
        <v>189314.25613326381</v>
      </c>
      <c r="AF22" s="42">
        <f t="shared" si="13"/>
        <v>4.1002375296912121E-2</v>
      </c>
    </row>
    <row r="23" spans="1:32" x14ac:dyDescent="0.25">
      <c r="A23" s="1">
        <v>43586</v>
      </c>
      <c r="B23">
        <v>10.66</v>
      </c>
      <c r="C23">
        <v>10.83</v>
      </c>
      <c r="D23">
        <v>10.64</v>
      </c>
      <c r="E23">
        <v>10.83</v>
      </c>
      <c r="F23">
        <v>10.517536</v>
      </c>
      <c r="G23">
        <v>0</v>
      </c>
      <c r="H23" s="9">
        <f t="shared" si="5"/>
        <v>1.8340326380951354E-2</v>
      </c>
      <c r="I23" s="9">
        <f t="shared" si="6"/>
        <v>6.5150746544816646E-2</v>
      </c>
      <c r="J23" s="31">
        <f t="shared" si="9"/>
        <v>8.5139416110321898E-5</v>
      </c>
      <c r="K23" s="9">
        <f t="shared" si="7"/>
        <v>5.8523599384583992E-2</v>
      </c>
      <c r="L23" s="9">
        <f t="shared" si="10"/>
        <v>7.0546604347448101E-5</v>
      </c>
      <c r="O23" s="21">
        <f t="shared" si="8"/>
        <v>236856.15544646821</v>
      </c>
      <c r="S23" s="2">
        <v>11</v>
      </c>
      <c r="T23" s="47">
        <f t="shared" si="11"/>
        <v>158951.73870380168</v>
      </c>
      <c r="U23" s="47">
        <f t="shared" si="12"/>
        <v>135503.05459968539</v>
      </c>
    </row>
    <row r="24" spans="1:32" x14ac:dyDescent="0.25">
      <c r="A24" s="1">
        <v>43556</v>
      </c>
      <c r="B24">
        <v>10.64</v>
      </c>
      <c r="C24">
        <v>10.66</v>
      </c>
      <c r="D24">
        <v>10.61</v>
      </c>
      <c r="E24">
        <v>10.66</v>
      </c>
      <c r="F24">
        <v>10.328115</v>
      </c>
      <c r="G24">
        <v>0</v>
      </c>
      <c r="H24" s="9">
        <f t="shared" si="5"/>
        <v>4.6690518870191064E-4</v>
      </c>
      <c r="I24" s="9">
        <f t="shared" si="6"/>
        <v>4.6266169054186068E-2</v>
      </c>
      <c r="J24" s="31">
        <f t="shared" si="9"/>
        <v>6.8672944863555773E-5</v>
      </c>
      <c r="K24" s="9">
        <f t="shared" si="7"/>
        <v>3.9652517530603205E-2</v>
      </c>
      <c r="L24" s="9">
        <f t="shared" si="10"/>
        <v>6.0040858803050756E-5</v>
      </c>
      <c r="O24" s="21">
        <f t="shared" si="8"/>
        <v>232590.37210892362</v>
      </c>
      <c r="S24" s="2">
        <v>12</v>
      </c>
      <c r="T24" s="47">
        <f t="shared" si="11"/>
        <v>165791.44880018252</v>
      </c>
      <c r="U24" s="47">
        <f t="shared" si="12"/>
        <v>139297.86396750688</v>
      </c>
      <c r="AF24" s="2">
        <f>COUNTIF(AF2:AF22,"&lt;0")</f>
        <v>2</v>
      </c>
    </row>
    <row r="25" spans="1:32" x14ac:dyDescent="0.25">
      <c r="A25" s="1">
        <v>43525</v>
      </c>
      <c r="B25">
        <v>10.47</v>
      </c>
      <c r="C25">
        <v>10.69</v>
      </c>
      <c r="D25">
        <v>10.47</v>
      </c>
      <c r="E25">
        <v>10.68</v>
      </c>
      <c r="F25">
        <v>10.323295</v>
      </c>
      <c r="G25">
        <v>0</v>
      </c>
      <c r="H25" s="9">
        <f t="shared" si="5"/>
        <v>1.9470812692429021E-2</v>
      </c>
      <c r="I25" s="9">
        <f t="shared" si="6"/>
        <v>5.2121054365780038E-2</v>
      </c>
      <c r="J25" s="31">
        <f t="shared" si="9"/>
        <v>8.0568248303498454E-5</v>
      </c>
      <c r="K25" s="9">
        <f t="shared" si="7"/>
        <v>4.6052028936399175E-2</v>
      </c>
      <c r="L25" s="9">
        <f t="shared" si="10"/>
        <v>6.1302135539240994E-5</v>
      </c>
      <c r="O25" s="21">
        <f t="shared" si="8"/>
        <v>232481.82513848756</v>
      </c>
      <c r="S25" s="2">
        <v>13</v>
      </c>
      <c r="T25" s="47">
        <f t="shared" si="11"/>
        <v>172925.47234405391</v>
      </c>
      <c r="U25" s="47">
        <f t="shared" si="12"/>
        <v>143198.94826898689</v>
      </c>
    </row>
    <row r="26" spans="1:32" x14ac:dyDescent="0.25">
      <c r="A26" s="1">
        <v>43497</v>
      </c>
      <c r="B26">
        <v>10.5</v>
      </c>
      <c r="C26">
        <v>10.54</v>
      </c>
      <c r="D26">
        <v>10.49</v>
      </c>
      <c r="E26">
        <v>10.5</v>
      </c>
      <c r="F26">
        <v>10.126131000000001</v>
      </c>
      <c r="G26">
        <v>0</v>
      </c>
      <c r="H26" s="9">
        <f t="shared" si="5"/>
        <v>-4.6689022778997452E-4</v>
      </c>
      <c r="I26" s="9">
        <f t="shared" si="6"/>
        <v>2.3770457577820477E-2</v>
      </c>
      <c r="J26" s="31">
        <f t="shared" si="9"/>
        <v>5.6734043853636064E-5</v>
      </c>
      <c r="K26" s="9">
        <f t="shared" si="7"/>
        <v>3.3972173377102975E-2</v>
      </c>
      <c r="L26" s="9">
        <f t="shared" si="10"/>
        <v>4.8054244048100587E-5</v>
      </c>
      <c r="O26" s="21">
        <f t="shared" si="8"/>
        <v>228041.66852457655</v>
      </c>
      <c r="S26" s="2">
        <v>14</v>
      </c>
      <c r="T26" s="47">
        <f t="shared" si="11"/>
        <v>180366.47367413098</v>
      </c>
      <c r="U26" s="47">
        <f t="shared" si="12"/>
        <v>147209.28376997419</v>
      </c>
    </row>
    <row r="27" spans="1:32" x14ac:dyDescent="0.25">
      <c r="A27" s="1">
        <v>43466</v>
      </c>
      <c r="B27">
        <v>10.46</v>
      </c>
      <c r="C27">
        <v>10.53</v>
      </c>
      <c r="D27">
        <v>10.42</v>
      </c>
      <c r="E27">
        <v>10.53</v>
      </c>
      <c r="F27">
        <v>10.130860999999999</v>
      </c>
      <c r="G27">
        <v>0</v>
      </c>
      <c r="H27" s="9">
        <f t="shared" si="5"/>
        <v>1.0076476131717952E-2</v>
      </c>
      <c r="I27" s="9">
        <f t="shared" si="6"/>
        <v>3.022439797247092E-2</v>
      </c>
      <c r="J27" s="31">
        <f t="shared" si="9"/>
        <v>6.9823917438900022E-5</v>
      </c>
      <c r="K27" s="9">
        <f t="shared" si="7"/>
        <v>3.3489560959327334E-2</v>
      </c>
      <c r="L27" s="9">
        <f t="shared" si="10"/>
        <v>4.9035430606204272E-5</v>
      </c>
      <c r="O27" s="21">
        <f t="shared" si="8"/>
        <v>228148.18868436126</v>
      </c>
      <c r="S27" s="2">
        <v>15</v>
      </c>
      <c r="T27" s="47">
        <f t="shared" si="11"/>
        <v>188127.66207696067</v>
      </c>
      <c r="U27" s="47">
        <f t="shared" si="12"/>
        <v>151331.93008766015</v>
      </c>
    </row>
    <row r="28" spans="1:32" x14ac:dyDescent="0.25">
      <c r="A28" s="1">
        <v>43435</v>
      </c>
      <c r="B28">
        <v>10.31</v>
      </c>
      <c r="C28">
        <v>10.45</v>
      </c>
      <c r="D28">
        <v>10.31</v>
      </c>
      <c r="E28">
        <v>10.45</v>
      </c>
      <c r="F28">
        <v>10.029795999999999</v>
      </c>
      <c r="G28">
        <v>0</v>
      </c>
      <c r="H28" s="9">
        <f t="shared" si="5"/>
        <v>1.7926011207765779E-2</v>
      </c>
      <c r="I28" s="9">
        <f t="shared" si="6"/>
        <v>9.5454819052150121E-3</v>
      </c>
      <c r="J28" s="31">
        <f t="shared" si="9"/>
        <v>7.3513212671060422E-5</v>
      </c>
      <c r="K28" s="9">
        <f t="shared" si="7"/>
        <v>3.0011637417027396E-2</v>
      </c>
      <c r="L28" s="9">
        <f t="shared" si="10"/>
        <v>4.6841254625562552E-5</v>
      </c>
      <c r="O28" s="21">
        <f t="shared" si="8"/>
        <v>225872.19292354834</v>
      </c>
      <c r="S28" s="2">
        <v>16</v>
      </c>
      <c r="T28" s="47">
        <f t="shared" si="11"/>
        <v>196222.81523608451</v>
      </c>
      <c r="U28" s="47">
        <f t="shared" si="12"/>
        <v>155570.03252486154</v>
      </c>
    </row>
    <row r="29" spans="1:32" x14ac:dyDescent="0.25">
      <c r="A29" s="1">
        <v>43405</v>
      </c>
      <c r="B29">
        <v>10.26</v>
      </c>
      <c r="C29">
        <v>10.29</v>
      </c>
      <c r="D29">
        <v>10.220000000000001</v>
      </c>
      <c r="E29">
        <v>10.29</v>
      </c>
      <c r="F29">
        <v>9.8531680000000001</v>
      </c>
      <c r="G29">
        <v>0</v>
      </c>
      <c r="H29" s="9">
        <f t="shared" si="5"/>
        <v>5.2730790561918827E-3</v>
      </c>
      <c r="I29" s="9">
        <f t="shared" si="6"/>
        <v>-1.8590290195701901E-2</v>
      </c>
      <c r="J29" s="31">
        <f t="shared" si="9"/>
        <v>4.4083768701187879E-5</v>
      </c>
      <c r="K29" s="9">
        <f t="shared" si="7"/>
        <v>1.8175670697449294E-2</v>
      </c>
      <c r="L29" s="9">
        <f t="shared" si="10"/>
        <v>3.474921431478066E-5</v>
      </c>
      <c r="O29" s="21">
        <f t="shared" si="8"/>
        <v>221894.50946002622</v>
      </c>
      <c r="S29" s="2">
        <v>17</v>
      </c>
      <c r="T29" s="47">
        <f t="shared" si="11"/>
        <v>204666.30369022131</v>
      </c>
      <c r="U29" s="47">
        <f t="shared" si="12"/>
        <v>159926.82446967583</v>
      </c>
    </row>
    <row r="30" spans="1:32" x14ac:dyDescent="0.25">
      <c r="A30" s="1">
        <v>43374</v>
      </c>
      <c r="B30">
        <v>10.34</v>
      </c>
      <c r="C30">
        <v>10.36</v>
      </c>
      <c r="D30">
        <v>10.25</v>
      </c>
      <c r="E30">
        <v>10.26</v>
      </c>
      <c r="F30">
        <v>9.8014840000000003</v>
      </c>
      <c r="G30">
        <v>0</v>
      </c>
      <c r="H30" s="9">
        <f t="shared" si="5"/>
        <v>-7.4487792000052667E-3</v>
      </c>
      <c r="I30" s="9">
        <f t="shared" si="6"/>
        <v>-1.9912463436020655E-2</v>
      </c>
      <c r="J30" s="31">
        <f t="shared" si="9"/>
        <v>3.9908139420405469E-5</v>
      </c>
      <c r="K30" s="9">
        <f t="shared" si="7"/>
        <v>1.1873048567920836E-2</v>
      </c>
      <c r="L30" s="9">
        <f t="shared" si="10"/>
        <v>6.4069258578152609E-5</v>
      </c>
      <c r="O30" s="21">
        <f t="shared" si="8"/>
        <v>220730.57966334236</v>
      </c>
      <c r="S30" s="2">
        <v>18</v>
      </c>
      <c r="T30" s="47">
        <f t="shared" si="11"/>
        <v>213473.11634388793</v>
      </c>
      <c r="U30" s="47">
        <f t="shared" si="12"/>
        <v>164405.6298623395</v>
      </c>
    </row>
    <row r="31" spans="1:32" x14ac:dyDescent="0.25">
      <c r="A31" s="1">
        <v>43344</v>
      </c>
      <c r="B31">
        <v>10.42</v>
      </c>
      <c r="C31">
        <v>10.43</v>
      </c>
      <c r="D31">
        <v>10.33</v>
      </c>
      <c r="E31">
        <v>10.36</v>
      </c>
      <c r="F31">
        <v>9.8750409999999995</v>
      </c>
      <c r="G31">
        <v>0</v>
      </c>
      <c r="H31" s="9">
        <f t="shared" si="5"/>
        <v>-5.3786882797232328E-3</v>
      </c>
      <c r="I31" s="9">
        <f t="shared" si="6"/>
        <v>-1.4210877336697472E-2</v>
      </c>
      <c r="J31" s="31">
        <f t="shared" si="9"/>
        <v>3.7216950554794352E-5</v>
      </c>
      <c r="K31" s="9">
        <f t="shared" si="7"/>
        <v>-7.4648385199739238E-3</v>
      </c>
      <c r="L31" s="9">
        <f t="shared" si="10"/>
        <v>6.4449674681356077E-5</v>
      </c>
      <c r="O31" s="21">
        <f t="shared" si="8"/>
        <v>222387.09200864602</v>
      </c>
      <c r="S31" s="2">
        <v>19</v>
      </c>
      <c r="T31" s="47">
        <f t="shared" si="11"/>
        <v>222658.88707574498</v>
      </c>
      <c r="U31" s="47">
        <f t="shared" si="12"/>
        <v>169009.86573117171</v>
      </c>
    </row>
    <row r="32" spans="1:32" x14ac:dyDescent="0.25">
      <c r="A32" s="1">
        <v>43313</v>
      </c>
      <c r="B32">
        <v>10.39</v>
      </c>
      <c r="C32">
        <v>10.47</v>
      </c>
      <c r="D32">
        <v>10.39</v>
      </c>
      <c r="E32">
        <v>10.44</v>
      </c>
      <c r="F32">
        <v>9.9284429999999997</v>
      </c>
      <c r="G32">
        <v>0</v>
      </c>
      <c r="H32" s="9">
        <f t="shared" si="5"/>
        <v>5.20164591387771E-3</v>
      </c>
      <c r="I32" s="9">
        <f t="shared" si="6"/>
        <v>-7.7767325431013059E-3</v>
      </c>
      <c r="J32" s="31">
        <f t="shared" si="9"/>
        <v>3.7194192258880443E-5</v>
      </c>
      <c r="K32" s="9">
        <f t="shared" si="7"/>
        <v>-1.0141213087207671E-2</v>
      </c>
      <c r="L32" s="9">
        <f t="shared" si="10"/>
        <v>6.3428152940592174E-5</v>
      </c>
      <c r="O32" s="21">
        <f t="shared" si="8"/>
        <v>223589.7113686513</v>
      </c>
      <c r="S32" s="2">
        <v>20</v>
      </c>
      <c r="T32" s="47">
        <f t="shared" si="11"/>
        <v>232239.92249190219</v>
      </c>
      <c r="U32" s="47">
        <f t="shared" si="12"/>
        <v>173743.04479953786</v>
      </c>
      <c r="V32" s="2" t="s">
        <v>7</v>
      </c>
    </row>
    <row r="33" spans="1:15" x14ac:dyDescent="0.25">
      <c r="A33" s="1">
        <v>43282</v>
      </c>
      <c r="B33">
        <v>10.42</v>
      </c>
      <c r="C33">
        <v>10.46</v>
      </c>
      <c r="D33">
        <v>10.4</v>
      </c>
      <c r="E33">
        <v>10.41</v>
      </c>
      <c r="F33">
        <v>9.8770659999999992</v>
      </c>
      <c r="G33">
        <v>0</v>
      </c>
      <c r="H33" s="9">
        <f t="shared" si="5"/>
        <v>2.8792138885242884E-4</v>
      </c>
      <c r="I33" s="9">
        <f t="shared" si="6"/>
        <v>-1.8191613879618214E-2</v>
      </c>
      <c r="J33" s="31">
        <f t="shared" si="9"/>
        <v>4.1941892471803264E-5</v>
      </c>
      <c r="K33" s="9">
        <f t="shared" si="7"/>
        <v>-1.6062765152975535E-2</v>
      </c>
      <c r="L33" s="9">
        <f t="shared" si="10"/>
        <v>6.2034715856117638E-5</v>
      </c>
      <c r="O33" s="21">
        <f t="shared" si="8"/>
        <v>222432.69524830018</v>
      </c>
    </row>
    <row r="34" spans="1:15" x14ac:dyDescent="0.25">
      <c r="A34" s="1">
        <v>43252</v>
      </c>
      <c r="B34">
        <v>10.43</v>
      </c>
      <c r="C34">
        <v>10.44</v>
      </c>
      <c r="D34">
        <v>10.38</v>
      </c>
      <c r="E34">
        <v>10.43</v>
      </c>
      <c r="F34">
        <v>9.8742230000000006</v>
      </c>
      <c r="G34">
        <v>0</v>
      </c>
      <c r="H34" s="9">
        <f t="shared" si="5"/>
        <v>2.856736777943138E-4</v>
      </c>
      <c r="I34" s="9">
        <f t="shared" si="6"/>
        <v>-1.0088369222082661E-2</v>
      </c>
      <c r="J34" s="31">
        <f t="shared" si="9"/>
        <v>4.3749331605096474E-5</v>
      </c>
      <c r="K34" s="9">
        <f t="shared" si="7"/>
        <v>-1.8021982524487605E-2</v>
      </c>
      <c r="L34" s="9">
        <f t="shared" si="10"/>
        <v>6.4135023811288751E-5</v>
      </c>
      <c r="O34" s="21">
        <f t="shared" si="8"/>
        <v>222368.67055183763</v>
      </c>
    </row>
    <row r="35" spans="1:15" x14ac:dyDescent="0.25">
      <c r="A35" s="1">
        <v>43221</v>
      </c>
      <c r="B35">
        <v>10.4</v>
      </c>
      <c r="C35">
        <v>10.49</v>
      </c>
      <c r="D35">
        <v>10.32</v>
      </c>
      <c r="E35">
        <v>10.45</v>
      </c>
      <c r="F35">
        <v>9.8714030000000008</v>
      </c>
      <c r="G35">
        <v>0</v>
      </c>
      <c r="H35" s="9">
        <f t="shared" si="5"/>
        <v>6.0654987026453376E-3</v>
      </c>
      <c r="I35" s="9">
        <f t="shared" si="6"/>
        <v>-6.5056079165517824E-3</v>
      </c>
      <c r="J35" s="31">
        <f t="shared" si="9"/>
        <v>4.3735875593199407E-5</v>
      </c>
      <c r="K35" s="9">
        <f t="shared" si="7"/>
        <v>-1.2002414495057231E-2</v>
      </c>
      <c r="L35" s="9">
        <f t="shared" si="10"/>
        <v>8.0752545621759364E-5</v>
      </c>
      <c r="O35" s="21">
        <f t="shared" si="8"/>
        <v>222305.16381809703</v>
      </c>
    </row>
    <row r="36" spans="1:15" x14ac:dyDescent="0.25">
      <c r="A36" s="1">
        <v>43191</v>
      </c>
      <c r="B36">
        <v>10.53</v>
      </c>
      <c r="C36">
        <v>10.53</v>
      </c>
      <c r="D36">
        <v>10.37</v>
      </c>
      <c r="E36">
        <v>10.41</v>
      </c>
      <c r="F36">
        <v>9.8118890000000007</v>
      </c>
      <c r="G36">
        <v>0</v>
      </c>
      <c r="H36" s="9">
        <f t="shared" si="5"/>
        <v>-7.9999862501499066E-3</v>
      </c>
      <c r="I36" s="9">
        <f t="shared" si="6"/>
        <v>-1.2312014285197912E-2</v>
      </c>
      <c r="J36" s="31">
        <f t="shared" si="9"/>
        <v>4.4430963347097487E-5</v>
      </c>
      <c r="K36" s="9">
        <f t="shared" si="7"/>
        <v>1.1840471986274042E-3</v>
      </c>
      <c r="L36" s="9">
        <f t="shared" si="10"/>
        <v>7.9265402200332562E-5</v>
      </c>
      <c r="O36" s="21">
        <f t="shared" si="8"/>
        <v>220964.90149475046</v>
      </c>
    </row>
    <row r="37" spans="1:15" x14ac:dyDescent="0.25">
      <c r="A37" s="1">
        <v>43160</v>
      </c>
      <c r="B37">
        <v>10.51</v>
      </c>
      <c r="C37">
        <v>10.52</v>
      </c>
      <c r="D37">
        <v>10.46</v>
      </c>
      <c r="E37">
        <v>10.52</v>
      </c>
      <c r="F37">
        <v>9.8910169999999997</v>
      </c>
      <c r="G37">
        <v>0</v>
      </c>
      <c r="H37" s="9">
        <f t="shared" si="5"/>
        <v>5.8342557617240692E-3</v>
      </c>
      <c r="I37" s="9">
        <f t="shared" si="6"/>
        <v>2.2496113008894912E-3</v>
      </c>
      <c r="J37" s="31">
        <f t="shared" si="9"/>
        <v>4.3450441269727056E-5</v>
      </c>
      <c r="K37" s="9">
        <f t="shared" si="7"/>
        <v>9.3502758845192407E-3</v>
      </c>
      <c r="L37" s="9">
        <f t="shared" si="10"/>
        <v>7.6783068006653816E-5</v>
      </c>
      <c r="O37" s="21">
        <f t="shared" si="8"/>
        <v>222746.87341936931</v>
      </c>
    </row>
    <row r="38" spans="1:15" x14ac:dyDescent="0.25">
      <c r="A38" s="1">
        <v>43132</v>
      </c>
      <c r="B38">
        <v>10.57</v>
      </c>
      <c r="C38">
        <v>10.59</v>
      </c>
      <c r="D38">
        <v>10.45</v>
      </c>
      <c r="E38">
        <v>10.48</v>
      </c>
      <c r="F38">
        <v>9.8336450000000006</v>
      </c>
      <c r="G38">
        <v>0</v>
      </c>
      <c r="H38" s="9">
        <f t="shared" si="5"/>
        <v>-1.0198025920984888E-2</v>
      </c>
      <c r="I38" s="9">
        <f t="shared" si="6"/>
        <v>4.1066319277206229E-3</v>
      </c>
      <c r="J38" s="31">
        <f t="shared" si="9"/>
        <v>4.1129969211635684E-5</v>
      </c>
      <c r="K38" s="9">
        <f t="shared" si="7"/>
        <v>7.3740516727583113E-3</v>
      </c>
      <c r="L38" s="9">
        <f t="shared" si="10"/>
        <v>7.8906036804300255E-5</v>
      </c>
      <c r="O38" s="21">
        <f t="shared" si="8"/>
        <v>221454.84918952361</v>
      </c>
    </row>
    <row r="39" spans="1:15" x14ac:dyDescent="0.25">
      <c r="A39" s="1">
        <v>43101</v>
      </c>
      <c r="B39">
        <v>10.72</v>
      </c>
      <c r="C39">
        <v>10.73</v>
      </c>
      <c r="D39">
        <v>10.6</v>
      </c>
      <c r="E39">
        <v>10.61</v>
      </c>
      <c r="F39">
        <v>9.9349620000000005</v>
      </c>
      <c r="G39">
        <v>0</v>
      </c>
      <c r="H39" s="9">
        <f t="shared" si="5"/>
        <v>-1.0443324082495153E-2</v>
      </c>
      <c r="I39" s="9">
        <f t="shared" si="6"/>
        <v>1.3505122173485717E-2</v>
      </c>
      <c r="J39" s="31">
        <f t="shared" si="9"/>
        <v>3.2704268086901593E-5</v>
      </c>
      <c r="K39" s="9">
        <f t="shared" si="7"/>
        <v>2.7273677611438413E-2</v>
      </c>
      <c r="L39" s="9">
        <f t="shared" si="10"/>
        <v>7.4744773746560043E-5</v>
      </c>
      <c r="O39" s="21">
        <f t="shared" si="8"/>
        <v>223736.52002016015</v>
      </c>
    </row>
    <row r="40" spans="1:15" x14ac:dyDescent="0.25">
      <c r="A40" s="1">
        <v>43070</v>
      </c>
      <c r="B40">
        <v>10.76</v>
      </c>
      <c r="C40">
        <v>10.78</v>
      </c>
      <c r="D40">
        <v>10.7</v>
      </c>
      <c r="E40">
        <v>10.75</v>
      </c>
      <c r="F40">
        <v>10.039811</v>
      </c>
      <c r="G40">
        <v>0</v>
      </c>
      <c r="H40" s="9">
        <f t="shared" si="5"/>
        <v>3.9187566452122931E-3</v>
      </c>
      <c r="I40" s="9">
        <f t="shared" si="6"/>
        <v>3.1040129576661805E-2</v>
      </c>
      <c r="J40" s="31">
        <f t="shared" si="9"/>
        <v>1.9091314610707285E-5</v>
      </c>
      <c r="K40" s="9">
        <f t="shared" si="7"/>
        <v>4.5075126077571949E-2</v>
      </c>
      <c r="L40" s="9">
        <f t="shared" si="10"/>
        <v>7.5417201425496765E-5</v>
      </c>
      <c r="O40" s="21">
        <f t="shared" si="8"/>
        <v>226097.73190880087</v>
      </c>
    </row>
    <row r="41" spans="1:15" x14ac:dyDescent="0.25">
      <c r="A41" s="1">
        <v>43040</v>
      </c>
      <c r="B41">
        <v>10.77</v>
      </c>
      <c r="C41">
        <v>10.8</v>
      </c>
      <c r="D41">
        <v>10.73</v>
      </c>
      <c r="E41">
        <v>10.73</v>
      </c>
      <c r="F41">
        <v>10.000621000000001</v>
      </c>
      <c r="G41">
        <v>0</v>
      </c>
      <c r="H41" s="9">
        <f t="shared" si="5"/>
        <v>-1.6746865478127824E-3</v>
      </c>
      <c r="I41" s="9">
        <f t="shared" si="6"/>
        <v>3.3412704834221499E-2</v>
      </c>
      <c r="J41" s="31">
        <f t="shared" si="9"/>
        <v>2.0322456542787109E-5</v>
      </c>
      <c r="K41" s="9">
        <f t="shared" si="7"/>
        <v>5.6594222964938386E-2</v>
      </c>
      <c r="L41" s="9">
        <f t="shared" si="10"/>
        <v>7.7378097643936248E-5</v>
      </c>
      <c r="O41" s="21">
        <f t="shared" si="8"/>
        <v>225215.1684707535</v>
      </c>
    </row>
    <row r="42" spans="1:15" x14ac:dyDescent="0.25">
      <c r="A42" s="1">
        <v>43009</v>
      </c>
      <c r="B42">
        <v>10.78</v>
      </c>
      <c r="C42">
        <v>10.81</v>
      </c>
      <c r="D42">
        <v>10.72</v>
      </c>
      <c r="E42">
        <v>10.77</v>
      </c>
      <c r="F42">
        <v>10.017397000000001</v>
      </c>
      <c r="G42">
        <v>0</v>
      </c>
      <c r="H42" s="9">
        <f t="shared" si="5"/>
        <v>1.1131033086391987E-3</v>
      </c>
      <c r="I42" s="9">
        <f t="shared" si="6"/>
        <v>3.4163198257033824E-2</v>
      </c>
      <c r="J42" s="31">
        <f t="shared" si="9"/>
        <v>9.0896094567792702E-5</v>
      </c>
      <c r="K42" s="9">
        <f t="shared" si="7"/>
        <v>5.3514346504668131E-2</v>
      </c>
      <c r="L42" s="9">
        <f t="shared" si="10"/>
        <v>7.776126707224838E-5</v>
      </c>
      <c r="O42" s="21">
        <f t="shared" si="8"/>
        <v>225592.96597615496</v>
      </c>
    </row>
    <row r="43" spans="1:15" x14ac:dyDescent="0.25">
      <c r="A43" s="1">
        <v>42979</v>
      </c>
      <c r="B43">
        <v>10.84</v>
      </c>
      <c r="C43">
        <v>10.9</v>
      </c>
      <c r="D43">
        <v>10.78</v>
      </c>
      <c r="E43">
        <v>10.78</v>
      </c>
      <c r="F43">
        <v>10.006259</v>
      </c>
      <c r="G43">
        <v>0</v>
      </c>
      <c r="H43" s="9">
        <f t="shared" si="5"/>
        <v>-5.3494631004241443E-3</v>
      </c>
      <c r="I43" s="9">
        <f t="shared" si="6"/>
        <v>5.7238134379355736E-3</v>
      </c>
      <c r="J43" s="31">
        <f t="shared" si="9"/>
        <v>9.707122746200105E-5</v>
      </c>
      <c r="K43" s="9">
        <f t="shared" si="7"/>
        <v>4.9503921378395412E-2</v>
      </c>
      <c r="L43" s="9">
        <f t="shared" si="10"/>
        <v>7.7892478041387527E-5</v>
      </c>
      <c r="O43" s="21">
        <f t="shared" si="8"/>
        <v>225342.13689799796</v>
      </c>
    </row>
    <row r="44" spans="1:15" x14ac:dyDescent="0.25">
      <c r="A44" s="1">
        <v>42948</v>
      </c>
      <c r="B44">
        <v>10.82</v>
      </c>
      <c r="C44">
        <v>10.86</v>
      </c>
      <c r="D44">
        <v>10.8</v>
      </c>
      <c r="E44">
        <v>10.86</v>
      </c>
      <c r="F44">
        <v>10.060074999999999</v>
      </c>
      <c r="G44">
        <v>0</v>
      </c>
      <c r="H44" s="9">
        <f t="shared" si="5"/>
        <v>8.5436848041770558E-3</v>
      </c>
      <c r="I44" s="9">
        <f t="shared" si="6"/>
        <v>2.9824047689762682E-3</v>
      </c>
      <c r="J44" s="31">
        <f t="shared" si="9"/>
        <v>9.4500522256407493E-5</v>
      </c>
      <c r="K44" s="9">
        <f t="shared" si="7"/>
        <v>5.5244136148555396E-2</v>
      </c>
      <c r="L44" s="9">
        <f t="shared" si="10"/>
        <v>7.5887521773873904E-5</v>
      </c>
      <c r="O44" s="21">
        <f t="shared" si="8"/>
        <v>226554.07958699917</v>
      </c>
    </row>
    <row r="45" spans="1:15" x14ac:dyDescent="0.25">
      <c r="A45" s="1">
        <v>42917</v>
      </c>
      <c r="B45">
        <v>10.75</v>
      </c>
      <c r="C45">
        <v>10.82</v>
      </c>
      <c r="D45">
        <v>10.73</v>
      </c>
      <c r="E45">
        <v>10.79</v>
      </c>
      <c r="F45">
        <v>9.9748529999999995</v>
      </c>
      <c r="G45">
        <v>0</v>
      </c>
      <c r="H45" s="9">
        <f t="shared" si="5"/>
        <v>3.9059814857886374E-3</v>
      </c>
      <c r="I45" s="9">
        <f t="shared" si="6"/>
        <v>-6.3213834122859136E-3</v>
      </c>
      <c r="J45" s="31">
        <f t="shared" si="9"/>
        <v>8.7750971393334075E-5</v>
      </c>
      <c r="K45" s="9">
        <f t="shared" si="7"/>
        <v>5.2357537174879912E-2</v>
      </c>
      <c r="L45" s="9">
        <f t="shared" si="10"/>
        <v>7.4883872905005637E-5</v>
      </c>
      <c r="O45" s="21">
        <f t="shared" si="8"/>
        <v>224634.87006116926</v>
      </c>
    </row>
    <row r="46" spans="1:15" x14ac:dyDescent="0.25">
      <c r="A46" s="1">
        <v>42887</v>
      </c>
      <c r="B46">
        <v>10.79</v>
      </c>
      <c r="C46">
        <v>10.84</v>
      </c>
      <c r="D46">
        <v>10.77</v>
      </c>
      <c r="E46">
        <v>10.77</v>
      </c>
      <c r="F46">
        <v>9.9360429999999997</v>
      </c>
      <c r="G46">
        <v>0</v>
      </c>
      <c r="H46" s="9">
        <f t="shared" si="5"/>
        <v>1.8562140742300198E-4</v>
      </c>
      <c r="I46" s="9">
        <f t="shared" si="6"/>
        <v>-1.1874067793340123E-2</v>
      </c>
      <c r="J46" s="31">
        <f t="shared" si="9"/>
        <v>9.03477233358031E-5</v>
      </c>
      <c r="K46" s="9">
        <f t="shared" si="7"/>
        <v>4.6514944423619357E-2</v>
      </c>
      <c r="L46" s="9">
        <f t="shared" si="10"/>
        <v>7.6019819866050191E-5</v>
      </c>
      <c r="O46" s="21">
        <f t="shared" si="8"/>
        <v>223760.86426809401</v>
      </c>
    </row>
    <row r="47" spans="1:15" x14ac:dyDescent="0.25">
      <c r="A47" s="1">
        <v>42856</v>
      </c>
      <c r="B47">
        <v>10.72</v>
      </c>
      <c r="C47">
        <v>10.79</v>
      </c>
      <c r="D47">
        <v>10.68</v>
      </c>
      <c r="E47">
        <v>10.79</v>
      </c>
      <c r="F47">
        <v>9.9341989999999996</v>
      </c>
      <c r="G47">
        <v>0</v>
      </c>
      <c r="H47" s="9">
        <f t="shared" si="5"/>
        <v>6.6252121835080171E-3</v>
      </c>
      <c r="I47" s="9">
        <f t="shared" si="6"/>
        <v>-5.717360954099868E-3</v>
      </c>
      <c r="J47" s="31">
        <f t="shared" si="9"/>
        <v>1.2353988882331083E-4</v>
      </c>
      <c r="K47" s="9">
        <f t="shared" si="7"/>
        <v>5.4240399138838352E-2</v>
      </c>
      <c r="L47" s="9">
        <f t="shared" si="10"/>
        <v>8.2236611215792162E-5</v>
      </c>
      <c r="O47" s="21">
        <f t="shared" si="8"/>
        <v>223719.33716986081</v>
      </c>
    </row>
    <row r="48" spans="1:15" x14ac:dyDescent="0.25">
      <c r="A48" s="1">
        <v>42826</v>
      </c>
      <c r="B48">
        <v>10.71</v>
      </c>
      <c r="C48">
        <v>10.8</v>
      </c>
      <c r="D48">
        <v>10.68</v>
      </c>
      <c r="E48">
        <v>10.74</v>
      </c>
      <c r="F48">
        <v>9.8688160000000007</v>
      </c>
      <c r="G48">
        <v>0</v>
      </c>
      <c r="H48" s="9">
        <f t="shared" si="5"/>
        <v>7.6979182057518034E-3</v>
      </c>
      <c r="I48" s="9">
        <f t="shared" si="6"/>
        <v>6.9927558229174068E-3</v>
      </c>
      <c r="J48" s="31">
        <f t="shared" si="9"/>
        <v>1.2063894725144191E-4</v>
      </c>
      <c r="K48" s="9">
        <f t="shared" si="7"/>
        <v>3.676002093098784E-2</v>
      </c>
      <c r="L48" s="9">
        <f t="shared" si="10"/>
        <v>8.2790058972181222E-5</v>
      </c>
      <c r="O48" s="21">
        <f t="shared" si="8"/>
        <v>222246.90427193147</v>
      </c>
    </row>
    <row r="49" spans="1:15" x14ac:dyDescent="0.25">
      <c r="A49" s="1">
        <v>42795</v>
      </c>
      <c r="B49">
        <v>10.65</v>
      </c>
      <c r="C49">
        <v>10.69</v>
      </c>
      <c r="D49">
        <v>10.55</v>
      </c>
      <c r="E49">
        <v>10.68</v>
      </c>
      <c r="F49">
        <v>9.7934269999999994</v>
      </c>
      <c r="G49">
        <v>0</v>
      </c>
      <c r="H49" s="9">
        <f t="shared" si="5"/>
        <v>-9.3342801591867039E-4</v>
      </c>
      <c r="I49" s="9">
        <f t="shared" si="6"/>
        <v>-6.085072642278012E-4</v>
      </c>
      <c r="J49" s="31">
        <f t="shared" si="9"/>
        <v>1.1694740823534202E-4</v>
      </c>
      <c r="K49" s="9">
        <f t="shared" si="7"/>
        <v>2.4121062082161724E-2</v>
      </c>
      <c r="L49" s="9">
        <f t="shared" si="10"/>
        <v>8.1756366831534923E-5</v>
      </c>
      <c r="O49" s="21">
        <f t="shared" si="8"/>
        <v>220549.13506981474</v>
      </c>
    </row>
    <row r="50" spans="1:15" x14ac:dyDescent="0.25">
      <c r="A50" s="1">
        <v>42767</v>
      </c>
      <c r="B50">
        <v>10.64</v>
      </c>
      <c r="C50">
        <v>10.73</v>
      </c>
      <c r="D50">
        <v>10.63</v>
      </c>
      <c r="E50">
        <v>10.71</v>
      </c>
      <c r="F50">
        <v>9.8025769999999994</v>
      </c>
      <c r="G50">
        <v>0</v>
      </c>
      <c r="H50" s="9">
        <f t="shared" si="5"/>
        <v>6.6773428568728923E-3</v>
      </c>
      <c r="I50" s="9">
        <f t="shared" si="6"/>
        <v>4.1913969158120859E-3</v>
      </c>
      <c r="J50" s="31">
        <f t="shared" si="9"/>
        <v>1.2341414260080974E-4</v>
      </c>
      <c r="K50" s="9">
        <f t="shared" si="7"/>
        <v>2.171160494753635E-2</v>
      </c>
      <c r="L50" s="9">
        <f t="shared" si="10"/>
        <v>8.1905107252090397E-5</v>
      </c>
      <c r="O50" s="21">
        <f t="shared" si="8"/>
        <v>220755.19415269644</v>
      </c>
    </row>
    <row r="51" spans="1:15" x14ac:dyDescent="0.25">
      <c r="A51" s="1">
        <v>42736</v>
      </c>
      <c r="B51">
        <v>10.65</v>
      </c>
      <c r="C51">
        <v>10.72</v>
      </c>
      <c r="D51">
        <v>10.62</v>
      </c>
      <c r="E51">
        <v>10.66</v>
      </c>
      <c r="F51">
        <v>9.7375559999999997</v>
      </c>
      <c r="G51">
        <v>0</v>
      </c>
      <c r="H51" s="9">
        <f t="shared" si="5"/>
        <v>6.2289216274370911E-3</v>
      </c>
      <c r="I51" s="9">
        <f t="shared" si="6"/>
        <v>6.8619248938573615E-3</v>
      </c>
      <c r="J51" s="31">
        <f t="shared" si="9"/>
        <v>1.2344137118729811E-4</v>
      </c>
      <c r="K51" s="9">
        <f t="shared" si="7"/>
        <v>1.865016108963917E-2</v>
      </c>
      <c r="L51" s="9">
        <f t="shared" si="10"/>
        <v>8.6071823249042894E-5</v>
      </c>
      <c r="O51" s="21">
        <f t="shared" si="8"/>
        <v>219290.91353760895</v>
      </c>
    </row>
    <row r="52" spans="1:15" x14ac:dyDescent="0.25">
      <c r="A52" s="1">
        <v>42705</v>
      </c>
      <c r="B52">
        <v>10.63</v>
      </c>
      <c r="C52">
        <v>10.69</v>
      </c>
      <c r="D52">
        <v>10.55</v>
      </c>
      <c r="E52">
        <v>10.62</v>
      </c>
      <c r="F52">
        <v>9.6772770000000001</v>
      </c>
      <c r="G52">
        <v>0</v>
      </c>
      <c r="H52" s="9">
        <f t="shared" si="5"/>
        <v>-9.4967457721472932E-4</v>
      </c>
      <c r="I52" s="9">
        <f t="shared" si="6"/>
        <v>7.3378354296298126E-3</v>
      </c>
      <c r="J52" s="31">
        <f t="shared" si="9"/>
        <v>1.3785971623529657E-4</v>
      </c>
      <c r="K52" s="9">
        <f t="shared" si="7"/>
        <v>1.4789424304247211E-3</v>
      </c>
      <c r="L52" s="9">
        <f t="shared" si="10"/>
        <v>1.1216620771283869E-4</v>
      </c>
      <c r="O52" s="21">
        <f t="shared" si="8"/>
        <v>217933.4233237264</v>
      </c>
    </row>
    <row r="53" spans="1:15" x14ac:dyDescent="0.25">
      <c r="A53" s="1">
        <v>42675</v>
      </c>
      <c r="B53">
        <v>10.96</v>
      </c>
      <c r="C53">
        <v>10.98</v>
      </c>
      <c r="D53">
        <v>10.65</v>
      </c>
      <c r="E53">
        <v>10.65</v>
      </c>
      <c r="F53">
        <v>9.6864760000000008</v>
      </c>
      <c r="G53">
        <v>0</v>
      </c>
      <c r="H53" s="9">
        <f t="shared" si="5"/>
        <v>-2.6417407195332324E-2</v>
      </c>
      <c r="I53" s="9">
        <f t="shared" si="6"/>
        <v>2.3403904866360268E-2</v>
      </c>
      <c r="J53" s="31">
        <f t="shared" si="9"/>
        <v>1.4085342240813264E-4</v>
      </c>
      <c r="K53" s="9">
        <f t="shared" si="7"/>
        <v>2.8363757893493099E-2</v>
      </c>
      <c r="L53" s="9">
        <f t="shared" si="10"/>
        <v>1.1233878263734703E-4</v>
      </c>
      <c r="O53" s="21">
        <f t="shared" si="8"/>
        <v>218140.58589240714</v>
      </c>
    </row>
    <row r="54" spans="1:15" x14ac:dyDescent="0.25">
      <c r="A54" s="1">
        <v>42644</v>
      </c>
      <c r="B54">
        <v>11.06</v>
      </c>
      <c r="C54">
        <v>11.06</v>
      </c>
      <c r="D54">
        <v>10.95</v>
      </c>
      <c r="E54">
        <v>10.96</v>
      </c>
      <c r="F54">
        <v>9.9493109999999998</v>
      </c>
      <c r="G54">
        <v>0</v>
      </c>
      <c r="H54" s="9">
        <f t="shared" si="5"/>
        <v>-8.0606881584453002E-3</v>
      </c>
      <c r="I54" s="9">
        <f t="shared" si="6"/>
        <v>4.6353845848048664E-2</v>
      </c>
      <c r="J54" s="31">
        <f t="shared" si="9"/>
        <v>6.686168784392057E-5</v>
      </c>
      <c r="K54" s="9">
        <f t="shared" si="7"/>
        <v>5.4428940027347078E-2</v>
      </c>
      <c r="L54" s="9">
        <f t="shared" si="10"/>
        <v>7.8603329668413464E-5</v>
      </c>
      <c r="O54" s="21">
        <f t="shared" si="8"/>
        <v>224059.66119833165</v>
      </c>
    </row>
    <row r="55" spans="1:15" x14ac:dyDescent="0.25">
      <c r="A55" s="1">
        <v>42614</v>
      </c>
      <c r="B55">
        <v>11.1</v>
      </c>
      <c r="C55">
        <v>11.12</v>
      </c>
      <c r="D55">
        <v>11</v>
      </c>
      <c r="E55">
        <v>11.07</v>
      </c>
      <c r="F55">
        <v>10.030161</v>
      </c>
      <c r="G55">
        <v>0</v>
      </c>
      <c r="H55" s="9">
        <f t="shared" si="5"/>
        <v>-8.116904948831786E-4</v>
      </c>
      <c r="I55" s="9">
        <f t="shared" si="6"/>
        <v>5.2010876548033338E-2</v>
      </c>
      <c r="J55" s="31">
        <f t="shared" si="9"/>
        <v>5.5135163577748284E-5</v>
      </c>
      <c r="K55" s="9">
        <f t="shared" si="7"/>
        <v>6.995802375631377E-2</v>
      </c>
      <c r="L55" s="9">
        <f t="shared" si="10"/>
        <v>7.5233059549337564E-5</v>
      </c>
      <c r="O55" s="21">
        <f t="shared" si="8"/>
        <v>225880.41276674528</v>
      </c>
    </row>
    <row r="56" spans="1:15" x14ac:dyDescent="0.25">
      <c r="A56" s="1">
        <v>42583</v>
      </c>
      <c r="B56">
        <v>11.12</v>
      </c>
      <c r="C56">
        <v>11.12</v>
      </c>
      <c r="D56">
        <v>11.07</v>
      </c>
      <c r="E56">
        <v>11.1</v>
      </c>
      <c r="F56">
        <v>10.038309</v>
      </c>
      <c r="G56">
        <v>0</v>
      </c>
      <c r="H56" s="9">
        <f t="shared" si="5"/>
        <v>-1.7038534954504636E-3</v>
      </c>
      <c r="I56" s="9">
        <f t="shared" si="6"/>
        <v>5.2961007656232136E-2</v>
      </c>
      <c r="J56" s="31">
        <f t="shared" si="9"/>
        <v>5.2670253684961007E-5</v>
      </c>
      <c r="K56" s="9">
        <f t="shared" si="7"/>
        <v>8.0878049095635132E-2</v>
      </c>
      <c r="L56" s="9">
        <f t="shared" si="10"/>
        <v>7.9173972509390613E-5</v>
      </c>
      <c r="O56" s="21">
        <f t="shared" si="8"/>
        <v>226063.90669104256</v>
      </c>
    </row>
    <row r="57" spans="1:15" x14ac:dyDescent="0.25">
      <c r="A57" s="1">
        <v>42552</v>
      </c>
      <c r="B57">
        <v>11.12</v>
      </c>
      <c r="C57">
        <v>11.18</v>
      </c>
      <c r="D57">
        <v>11.08</v>
      </c>
      <c r="E57">
        <v>11.14</v>
      </c>
      <c r="F57">
        <v>10.055441999999999</v>
      </c>
      <c r="G57">
        <v>0</v>
      </c>
      <c r="H57" s="9">
        <f t="shared" si="5"/>
        <v>6.4174684373630815E-3</v>
      </c>
      <c r="I57" s="9">
        <f t="shared" si="6"/>
        <v>6.0859761875673615E-2</v>
      </c>
      <c r="J57" s="31">
        <f t="shared" si="9"/>
        <v>5.2627398280704454E-5</v>
      </c>
      <c r="K57" s="9">
        <f t="shared" si="7"/>
        <v>7.4945015050706609E-2</v>
      </c>
      <c r="L57" s="9">
        <f t="shared" si="10"/>
        <v>8.0947056704759794E-5</v>
      </c>
      <c r="O57" s="21">
        <f t="shared" si="8"/>
        <v>226449.74387869413</v>
      </c>
    </row>
    <row r="58" spans="1:15" x14ac:dyDescent="0.25">
      <c r="A58" s="1">
        <v>42522</v>
      </c>
      <c r="B58">
        <v>10.9</v>
      </c>
      <c r="C58">
        <v>11.09</v>
      </c>
      <c r="D58">
        <v>10.9</v>
      </c>
      <c r="E58">
        <v>11.09</v>
      </c>
      <c r="F58">
        <v>9.9913229999999995</v>
      </c>
      <c r="G58">
        <v>0</v>
      </c>
      <c r="H58" s="9">
        <f t="shared" si="5"/>
        <v>1.9493106578022876E-2</v>
      </c>
      <c r="I58" s="9">
        <f t="shared" si="6"/>
        <v>5.233731718586862E-2</v>
      </c>
      <c r="J58" s="31">
        <f t="shared" si="9"/>
        <v>5.3072474225743197E-5</v>
      </c>
      <c r="K58" s="9">
        <f t="shared" si="7"/>
        <v>8.0201065938353522E-2</v>
      </c>
      <c r="L58" s="9">
        <f t="shared" si="10"/>
        <v>8.2062075961717766E-5</v>
      </c>
      <c r="O58" s="21">
        <f t="shared" si="8"/>
        <v>225005.77641035631</v>
      </c>
    </row>
    <row r="59" spans="1:15" x14ac:dyDescent="0.25">
      <c r="A59" s="1">
        <v>42491</v>
      </c>
      <c r="B59">
        <v>10.9</v>
      </c>
      <c r="C59">
        <v>10.97</v>
      </c>
      <c r="D59">
        <v>10.87</v>
      </c>
      <c r="E59">
        <v>10.9</v>
      </c>
      <c r="F59">
        <v>9.8002850000000006</v>
      </c>
      <c r="G59">
        <v>0</v>
      </c>
      <c r="H59" s="9">
        <f t="shared" si="5"/>
        <v>9.1332215576670392E-5</v>
      </c>
      <c r="I59" s="9">
        <f t="shared" si="6"/>
        <v>4.0029132703539708E-2</v>
      </c>
      <c r="J59" s="31">
        <f t="shared" si="9"/>
        <v>4.753825659956754E-5</v>
      </c>
      <c r="K59" s="9">
        <f t="shared" si="7"/>
        <v>5.6804045759578502E-2</v>
      </c>
      <c r="L59" s="9">
        <f t="shared" si="10"/>
        <v>7.0008793352232499E-5</v>
      </c>
      <c r="O59" s="21">
        <f t="shared" si="8"/>
        <v>220703.57804144346</v>
      </c>
    </row>
    <row r="60" spans="1:15" x14ac:dyDescent="0.25">
      <c r="A60" s="1">
        <v>42461</v>
      </c>
      <c r="B60">
        <v>10.91</v>
      </c>
      <c r="C60">
        <v>10.95</v>
      </c>
      <c r="D60">
        <v>10.86</v>
      </c>
      <c r="E60">
        <v>10.92</v>
      </c>
      <c r="F60">
        <v>9.7993900000000007</v>
      </c>
      <c r="G60">
        <v>0</v>
      </c>
      <c r="H60" s="9">
        <f t="shared" si="5"/>
        <v>3.8649156260482402E-3</v>
      </c>
      <c r="I60" s="9">
        <f t="shared" si="6"/>
        <v>2.9466531903210372E-2</v>
      </c>
      <c r="J60" s="31">
        <f t="shared" si="9"/>
        <v>5.1370154996794348E-5</v>
      </c>
      <c r="K60" s="9">
        <f t="shared" si="7"/>
        <v>5.7975483238789947E-2</v>
      </c>
      <c r="L60" s="9">
        <f t="shared" si="10"/>
        <v>7.2469637248886201E-5</v>
      </c>
      <c r="O60" s="21">
        <f t="shared" si="8"/>
        <v>220683.42253552223</v>
      </c>
    </row>
    <row r="61" spans="1:15" x14ac:dyDescent="0.25">
      <c r="A61" s="1">
        <v>42430</v>
      </c>
      <c r="B61">
        <v>10.78</v>
      </c>
      <c r="C61">
        <v>10.9</v>
      </c>
      <c r="D61">
        <v>10.76</v>
      </c>
      <c r="E61">
        <v>10.9</v>
      </c>
      <c r="F61">
        <v>9.7616619999999994</v>
      </c>
      <c r="G61">
        <v>0</v>
      </c>
      <c r="H61" s="9">
        <f t="shared" si="5"/>
        <v>9.354481913451505E-3</v>
      </c>
      <c r="I61" s="9">
        <f t="shared" si="6"/>
        <v>2.079932337547203E-2</v>
      </c>
      <c r="J61" s="31">
        <f t="shared" si="9"/>
        <v>5.3286255964533549E-5</v>
      </c>
      <c r="K61" s="9">
        <f t="shared" si="7"/>
        <v>6.5008344054337516E-2</v>
      </c>
      <c r="L61" s="9">
        <f t="shared" si="10"/>
        <v>7.3503191508317143E-5</v>
      </c>
      <c r="O61" s="21">
        <f t="shared" si="8"/>
        <v>219833.7835104992</v>
      </c>
    </row>
    <row r="62" spans="1:15" x14ac:dyDescent="0.25">
      <c r="A62" s="1">
        <v>42401</v>
      </c>
      <c r="B62">
        <v>10.75</v>
      </c>
      <c r="C62">
        <v>10.86</v>
      </c>
      <c r="D62">
        <v>10.75</v>
      </c>
      <c r="E62">
        <v>10.82</v>
      </c>
      <c r="F62">
        <v>9.6711930000000006</v>
      </c>
      <c r="G62">
        <v>0</v>
      </c>
      <c r="H62" s="9">
        <f t="shared" si="5"/>
        <v>6.7045329633726829E-3</v>
      </c>
      <c r="I62" s="9">
        <f t="shared" si="6"/>
        <v>8.0175980038086E-3</v>
      </c>
      <c r="J62" s="31">
        <f t="shared" si="9"/>
        <v>4.7822361276697053E-5</v>
      </c>
      <c r="K62" s="9">
        <f t="shared" si="7"/>
        <v>6.3448133444408014E-2</v>
      </c>
      <c r="L62" s="9">
        <f t="shared" si="10"/>
        <v>7.2506025454879619E-5</v>
      </c>
      <c r="O62" s="21">
        <f t="shared" si="8"/>
        <v>217796.4109236988</v>
      </c>
    </row>
    <row r="63" spans="1:15" x14ac:dyDescent="0.25">
      <c r="A63" s="1">
        <v>42370</v>
      </c>
      <c r="B63">
        <v>10.66</v>
      </c>
      <c r="C63">
        <v>10.77</v>
      </c>
      <c r="D63">
        <v>10.65</v>
      </c>
      <c r="E63">
        <v>10.77</v>
      </c>
      <c r="F63">
        <v>9.6067839999999993</v>
      </c>
      <c r="G63">
        <v>0</v>
      </c>
      <c r="H63" s="9">
        <f t="shared" si="5"/>
        <v>1.4984217047321492E-2</v>
      </c>
      <c r="I63" s="9">
        <f t="shared" si="6"/>
        <v>4.9700427040797295E-3</v>
      </c>
      <c r="J63" s="31">
        <f t="shared" si="9"/>
        <v>5.5050811754568691E-5</v>
      </c>
      <c r="K63" s="9">
        <f t="shared" si="7"/>
        <v>5.4488664129192461E-2</v>
      </c>
      <c r="L63" s="9">
        <f t="shared" si="10"/>
        <v>7.2000432456017572E-5</v>
      </c>
      <c r="O63" s="21">
        <f t="shared" si="8"/>
        <v>216345.9126210401</v>
      </c>
    </row>
    <row r="64" spans="1:15" x14ac:dyDescent="0.25">
      <c r="A64" s="1">
        <v>42339</v>
      </c>
      <c r="B64">
        <v>10.75</v>
      </c>
      <c r="C64">
        <v>10.75</v>
      </c>
      <c r="D64">
        <v>10.62</v>
      </c>
      <c r="E64">
        <v>10.64</v>
      </c>
      <c r="F64">
        <v>9.4649590000000003</v>
      </c>
      <c r="G64">
        <v>0</v>
      </c>
      <c r="H64" s="9">
        <f t="shared" si="5"/>
        <v>-4.5847144144854435E-3</v>
      </c>
      <c r="I64" s="9">
        <f t="shared" si="6"/>
        <v>-2.0493354745624151E-2</v>
      </c>
      <c r="J64" s="31">
        <f t="shared" si="9"/>
        <v>9.5494874004717914E-5</v>
      </c>
      <c r="K64" s="9">
        <f t="shared" si="7"/>
        <v>4.4080808343769665E-2</v>
      </c>
      <c r="L64" s="9">
        <f t="shared" si="10"/>
        <v>7.3422880537456035E-5</v>
      </c>
      <c r="O64" s="21">
        <f t="shared" si="8"/>
        <v>213151.9968363739</v>
      </c>
    </row>
    <row r="65" spans="1:15" x14ac:dyDescent="0.25">
      <c r="A65" s="1">
        <v>42309</v>
      </c>
      <c r="B65">
        <v>10.75</v>
      </c>
      <c r="C65">
        <v>10.75</v>
      </c>
      <c r="D65">
        <v>10.66</v>
      </c>
      <c r="E65">
        <v>10.71</v>
      </c>
      <c r="F65">
        <v>9.5085529999999991</v>
      </c>
      <c r="G65">
        <v>0</v>
      </c>
      <c r="H65" s="9">
        <f t="shared" si="5"/>
        <v>-2.69784540513044E-3</v>
      </c>
      <c r="I65" s="9">
        <f t="shared" si="6"/>
        <v>9.4745803540364788E-3</v>
      </c>
      <c r="J65" s="31">
        <f t="shared" si="9"/>
        <v>9.3567392662526525E-5</v>
      </c>
      <c r="K65" s="9">
        <f t="shared" si="7"/>
        <v>6.5913523209903471E-2</v>
      </c>
      <c r="L65" s="9">
        <f t="shared" si="10"/>
        <v>7.5352711704531537E-5</v>
      </c>
      <c r="O65" s="21">
        <f t="shared" si="8"/>
        <v>214133.73887562464</v>
      </c>
    </row>
    <row r="66" spans="1:15" x14ac:dyDescent="0.25">
      <c r="A66" s="1">
        <v>42278</v>
      </c>
      <c r="B66">
        <v>10.79</v>
      </c>
      <c r="C66">
        <v>10.84</v>
      </c>
      <c r="D66">
        <v>10.75</v>
      </c>
      <c r="E66">
        <v>10.76</v>
      </c>
      <c r="F66">
        <v>9.5342749999999992</v>
      </c>
      <c r="G66">
        <v>0</v>
      </c>
      <c r="H66" s="9">
        <f t="shared" si="5"/>
        <v>9.0733536058894716E-5</v>
      </c>
      <c r="I66" s="9">
        <f t="shared" si="6"/>
        <v>1.0443384690581474E-2</v>
      </c>
      <c r="J66" s="31">
        <f t="shared" si="9"/>
        <v>9.5007286201253743E-5</v>
      </c>
      <c r="K66" s="9">
        <f t="shared" si="7"/>
        <v>6.1060406583415015E-2</v>
      </c>
      <c r="L66" s="9">
        <f t="shared" si="10"/>
        <v>7.5713857095528907E-5</v>
      </c>
      <c r="O66" s="21">
        <f t="shared" si="8"/>
        <v>214713.00135976484</v>
      </c>
    </row>
    <row r="67" spans="1:15" x14ac:dyDescent="0.25">
      <c r="A67" s="1">
        <v>42248</v>
      </c>
      <c r="B67">
        <v>10.75</v>
      </c>
      <c r="C67">
        <v>10.79</v>
      </c>
      <c r="D67">
        <v>10.69</v>
      </c>
      <c r="E67">
        <v>10.78</v>
      </c>
      <c r="F67">
        <v>9.5334099999999999</v>
      </c>
      <c r="G67">
        <v>0</v>
      </c>
      <c r="H67" s="9">
        <f t="shared" si="5"/>
        <v>5.7848339698211397E-3</v>
      </c>
      <c r="I67" s="9">
        <f t="shared" si="6"/>
        <v>1.6967576418631714E-2</v>
      </c>
      <c r="J67" s="31">
        <f t="shared" si="9"/>
        <v>9.9903818649880397E-5</v>
      </c>
      <c r="K67" s="9">
        <f t="shared" si="7"/>
        <v>5.7294513783553019E-2</v>
      </c>
      <c r="L67" s="9">
        <f t="shared" si="10"/>
        <v>7.6625932108245073E-5</v>
      </c>
      <c r="O67" s="21">
        <f t="shared" si="8"/>
        <v>214693.52145739406</v>
      </c>
    </row>
    <row r="68" spans="1:15" x14ac:dyDescent="0.25">
      <c r="A68" s="1">
        <v>42217</v>
      </c>
      <c r="B68">
        <v>10.8</v>
      </c>
      <c r="C68">
        <v>10.82</v>
      </c>
      <c r="D68">
        <v>10.72</v>
      </c>
      <c r="E68">
        <v>10.74</v>
      </c>
      <c r="F68">
        <v>9.4785780000000006</v>
      </c>
      <c r="G68">
        <v>0</v>
      </c>
      <c r="H68" s="9">
        <f t="shared" si="5"/>
        <v>-1.6676126618069174E-3</v>
      </c>
      <c r="I68" s="9">
        <f t="shared" si="6"/>
        <v>2.0608839281676603E-2</v>
      </c>
      <c r="J68" s="31">
        <f t="shared" si="9"/>
        <v>1.0553322423011079E-4</v>
      </c>
      <c r="K68" s="9">
        <f t="shared" si="7"/>
        <v>5.9316544447007444E-2</v>
      </c>
      <c r="L68" s="9">
        <f t="shared" si="10"/>
        <v>7.829695715557806E-5</v>
      </c>
      <c r="O68" s="21">
        <f t="shared" si="8"/>
        <v>213458.69832815157</v>
      </c>
    </row>
    <row r="69" spans="1:15" x14ac:dyDescent="0.25">
      <c r="A69" s="1">
        <v>42186</v>
      </c>
      <c r="B69">
        <v>10.68</v>
      </c>
      <c r="C69">
        <v>10.79</v>
      </c>
      <c r="D69">
        <v>10.67</v>
      </c>
      <c r="E69">
        <v>10.78</v>
      </c>
      <c r="F69">
        <v>9.4944109999999995</v>
      </c>
      <c r="G69">
        <v>0</v>
      </c>
      <c r="H69" s="9">
        <f t="shared" si="5"/>
        <v>7.5690694567500895E-3</v>
      </c>
      <c r="I69" s="9">
        <f t="shared" si="6"/>
        <v>1.4969782063542755E-2</v>
      </c>
      <c r="J69" s="31">
        <f t="shared" si="9"/>
        <v>1.1297211152590646E-4</v>
      </c>
      <c r="K69" s="9">
        <f t="shared" si="7"/>
        <v>7.1335270093662778E-2</v>
      </c>
      <c r="L69" s="9">
        <f t="shared" si="10"/>
        <v>8.1147531894601633E-5</v>
      </c>
      <c r="O69" s="21">
        <f t="shared" si="8"/>
        <v>213815.25936195109</v>
      </c>
    </row>
    <row r="70" spans="1:15" x14ac:dyDescent="0.25">
      <c r="A70" s="1">
        <v>42156</v>
      </c>
      <c r="B70">
        <v>10.82</v>
      </c>
      <c r="C70">
        <v>10.82</v>
      </c>
      <c r="D70">
        <v>10.66</v>
      </c>
      <c r="E70">
        <v>10.72</v>
      </c>
      <c r="F70">
        <v>9.4230870000000007</v>
      </c>
      <c r="G70">
        <v>0</v>
      </c>
      <c r="H70" s="9">
        <f t="shared" si="5"/>
        <v>-1.0065657789696411E-2</v>
      </c>
      <c r="I70" s="9">
        <f t="shared" si="6"/>
        <v>1.8766846175410717E-2</v>
      </c>
      <c r="J70" s="31">
        <f t="shared" si="9"/>
        <v>1.1171304346044639E-4</v>
      </c>
      <c r="K70" s="9">
        <f t="shared" si="7"/>
        <v>5.6399532601054195E-2</v>
      </c>
      <c r="L70" s="9">
        <f t="shared" si="10"/>
        <v>8.0058852602045902E-5</v>
      </c>
      <c r="O70" s="21">
        <f t="shared" si="8"/>
        <v>212209.03444091789</v>
      </c>
    </row>
    <row r="71" spans="1:15" x14ac:dyDescent="0.25">
      <c r="A71" s="1">
        <v>42125</v>
      </c>
      <c r="B71">
        <v>10.88</v>
      </c>
      <c r="C71">
        <v>10.88</v>
      </c>
      <c r="D71">
        <v>10.78</v>
      </c>
      <c r="E71">
        <v>10.85</v>
      </c>
      <c r="F71">
        <v>9.5189009999999996</v>
      </c>
      <c r="G71">
        <v>0</v>
      </c>
      <c r="H71" s="9">
        <f t="shared" si="5"/>
        <v>-4.5867496663883371E-3</v>
      </c>
      <c r="I71" s="9">
        <f t="shared" si="6"/>
        <v>2.6461280257145232E-2</v>
      </c>
      <c r="J71" s="31">
        <f t="shared" si="9"/>
        <v>9.8834761448267919E-5</v>
      </c>
      <c r="K71" s="9">
        <f t="shared" si="7"/>
        <v>6.9146737001880967E-2</v>
      </c>
      <c r="L71" s="9">
        <f t="shared" si="10"/>
        <v>8.8763490795591387E-5</v>
      </c>
      <c r="O71" s="21">
        <f t="shared" si="8"/>
        <v>214366.7770602869</v>
      </c>
    </row>
    <row r="72" spans="1:15" x14ac:dyDescent="0.25">
      <c r="A72" s="1">
        <v>42095</v>
      </c>
      <c r="B72">
        <v>11.02</v>
      </c>
      <c r="C72">
        <v>11.02</v>
      </c>
      <c r="D72">
        <v>10.92</v>
      </c>
      <c r="E72">
        <v>10.92</v>
      </c>
      <c r="F72">
        <v>9.5627630000000003</v>
      </c>
      <c r="G72">
        <v>0</v>
      </c>
      <c r="H72" s="9">
        <f t="shared" si="5"/>
        <v>-3.2839392679171533E-3</v>
      </c>
      <c r="I72" s="9">
        <f t="shared" si="6"/>
        <v>3.2428427282006358E-2</v>
      </c>
      <c r="J72" s="31">
        <f t="shared" si="9"/>
        <v>9.8894132343626745E-5</v>
      </c>
      <c r="K72" s="9">
        <f t="shared" si="7"/>
        <v>5.634969388518208E-2</v>
      </c>
      <c r="L72" s="9">
        <f t="shared" si="10"/>
        <v>1.0273533361464743E-4</v>
      </c>
      <c r="O72" s="21">
        <f t="shared" si="8"/>
        <v>215354.55449125488</v>
      </c>
    </row>
    <row r="73" spans="1:15" x14ac:dyDescent="0.25">
      <c r="A73" s="1">
        <v>42064</v>
      </c>
      <c r="B73">
        <v>10.91</v>
      </c>
      <c r="C73">
        <v>11.01</v>
      </c>
      <c r="D73">
        <v>10.84</v>
      </c>
      <c r="E73">
        <v>10.98</v>
      </c>
      <c r="F73">
        <v>9.5942699999999999</v>
      </c>
      <c r="G73">
        <v>0</v>
      </c>
      <c r="H73" s="9">
        <f t="shared" si="5"/>
        <v>3.6609474736260914E-3</v>
      </c>
      <c r="I73" s="9">
        <f t="shared" si="6"/>
        <v>4.674568788698167E-2</v>
      </c>
      <c r="J73" s="31">
        <f t="shared" si="9"/>
        <v>9.5336542195464588E-5</v>
      </c>
      <c r="K73" s="9">
        <f t="shared" si="7"/>
        <v>4.1621679191505521E-2</v>
      </c>
      <c r="L73" s="9">
        <f t="shared" si="10"/>
        <v>1.0504153330451868E-4</v>
      </c>
      <c r="O73" s="21">
        <f t="shared" si="8"/>
        <v>216064.09586003667</v>
      </c>
    </row>
    <row r="74" spans="1:15" x14ac:dyDescent="0.25">
      <c r="A74" s="1">
        <v>42036</v>
      </c>
      <c r="B74">
        <v>11.09</v>
      </c>
      <c r="C74">
        <v>11.09</v>
      </c>
      <c r="D74">
        <v>10.88</v>
      </c>
      <c r="E74">
        <v>10.96</v>
      </c>
      <c r="F74">
        <v>9.5592740000000003</v>
      </c>
      <c r="G74">
        <v>0</v>
      </c>
      <c r="H74" s="9">
        <f t="shared" ref="H74:H137" si="14">(F74-F75)/F75</f>
        <v>-1.073291423582729E-2</v>
      </c>
      <c r="I74" s="9">
        <f t="shared" ref="I74:I137" si="15">(F74-F85)/F85</f>
        <v>5.1141476794399586E-2</v>
      </c>
      <c r="J74" s="31">
        <f t="shared" si="9"/>
        <v>9.8644362612483158E-5</v>
      </c>
      <c r="K74" s="9">
        <f t="shared" ref="K74:K137" si="16">(F74-F97)/F97</f>
        <v>4.9083036180310222E-2</v>
      </c>
      <c r="L74" s="9">
        <f t="shared" si="10"/>
        <v>1.053311390684199E-4</v>
      </c>
      <c r="O74" s="21">
        <f t="shared" ref="O74:O137" si="17">O75+O75*H74</f>
        <v>215275.98179833966</v>
      </c>
    </row>
    <row r="75" spans="1:15" x14ac:dyDescent="0.25">
      <c r="A75" s="1">
        <v>42005</v>
      </c>
      <c r="B75">
        <v>10.9</v>
      </c>
      <c r="C75">
        <v>11.1</v>
      </c>
      <c r="D75">
        <v>10.9</v>
      </c>
      <c r="E75">
        <v>11.1</v>
      </c>
      <c r="F75">
        <v>9.6629860000000001</v>
      </c>
      <c r="G75">
        <v>0</v>
      </c>
      <c r="H75" s="9">
        <f t="shared" si="14"/>
        <v>2.5869944387640315E-2</v>
      </c>
      <c r="I75" s="9">
        <f t="shared" si="15"/>
        <v>6.0657676766656746E-2</v>
      </c>
      <c r="J75" s="31">
        <f t="shared" ref="J75:J138" si="18">VAR(H75:H86)</f>
        <v>7.6955063030129548E-5</v>
      </c>
      <c r="K75" s="9">
        <f t="shared" si="16"/>
        <v>5.950320269105222E-2</v>
      </c>
      <c r="L75" s="9">
        <f t="shared" ref="L75:L138" si="19">VAR(H75:H98)</f>
        <v>9.8336983292897899E-5</v>
      </c>
      <c r="O75" s="21">
        <f t="shared" si="17"/>
        <v>217611.58831241901</v>
      </c>
    </row>
    <row r="76" spans="1:15" x14ac:dyDescent="0.25">
      <c r="A76" s="1">
        <v>41974</v>
      </c>
      <c r="B76">
        <v>10.9</v>
      </c>
      <c r="C76">
        <v>10.93</v>
      </c>
      <c r="D76">
        <v>10.82</v>
      </c>
      <c r="E76">
        <v>10.87</v>
      </c>
      <c r="F76">
        <v>9.4193090000000002</v>
      </c>
      <c r="G76">
        <v>0</v>
      </c>
      <c r="H76" s="9">
        <f t="shared" si="14"/>
        <v>-1.74072308524169E-3</v>
      </c>
      <c r="I76" s="9">
        <f t="shared" si="15"/>
        <v>3.9045151147484573E-2</v>
      </c>
      <c r="J76" s="31">
        <f t="shared" si="18"/>
        <v>4.8768154747478908E-5</v>
      </c>
      <c r="K76" s="9">
        <f t="shared" si="16"/>
        <v>3.8528599118398725E-2</v>
      </c>
      <c r="L76" s="9">
        <f t="shared" si="19"/>
        <v>7.4560437954679539E-5</v>
      </c>
      <c r="O76" s="21">
        <f t="shared" si="17"/>
        <v>212123.9534338002</v>
      </c>
    </row>
    <row r="77" spans="1:15" x14ac:dyDescent="0.25">
      <c r="A77" s="1">
        <v>41944</v>
      </c>
      <c r="B77">
        <v>10.85</v>
      </c>
      <c r="C77">
        <v>10.91</v>
      </c>
      <c r="D77">
        <v>10.83</v>
      </c>
      <c r="E77">
        <v>10.91</v>
      </c>
      <c r="F77">
        <v>9.4357340000000001</v>
      </c>
      <c r="G77">
        <v>0</v>
      </c>
      <c r="H77" s="9">
        <f t="shared" si="14"/>
        <v>6.548080666926275E-3</v>
      </c>
      <c r="I77" s="9">
        <f t="shared" si="15"/>
        <v>5.7750477071692854E-2</v>
      </c>
      <c r="J77" s="31">
        <f t="shared" si="18"/>
        <v>5.7591345496857318E-5</v>
      </c>
      <c r="K77" s="9">
        <f t="shared" si="16"/>
        <v>3.81394994719488E-2</v>
      </c>
      <c r="L77" s="9">
        <f t="shared" si="19"/>
        <v>7.7194889787019611E-5</v>
      </c>
      <c r="O77" s="21">
        <f t="shared" si="17"/>
        <v>212493.8463776616</v>
      </c>
    </row>
    <row r="78" spans="1:15" x14ac:dyDescent="0.25">
      <c r="A78" s="1">
        <v>41913</v>
      </c>
      <c r="B78">
        <v>10.84</v>
      </c>
      <c r="C78">
        <v>10.95</v>
      </c>
      <c r="D78">
        <v>10.82</v>
      </c>
      <c r="E78">
        <v>10.86</v>
      </c>
      <c r="F78">
        <v>9.3743499999999997</v>
      </c>
      <c r="G78">
        <v>0</v>
      </c>
      <c r="H78" s="9">
        <f t="shared" si="14"/>
        <v>9.3860569085557101E-3</v>
      </c>
      <c r="I78" s="9">
        <f t="shared" si="15"/>
        <v>4.3262505272318778E-2</v>
      </c>
      <c r="J78" s="31">
        <f t="shared" si="18"/>
        <v>6.1496392105451442E-5</v>
      </c>
      <c r="K78" s="9">
        <f t="shared" si="16"/>
        <v>2.4181985121400403E-2</v>
      </c>
      <c r="L78" s="9">
        <f t="shared" si="19"/>
        <v>7.5988374653558494E-5</v>
      </c>
      <c r="O78" s="21">
        <f t="shared" si="17"/>
        <v>211111.47143300477</v>
      </c>
    </row>
    <row r="79" spans="1:15" x14ac:dyDescent="0.25">
      <c r="A79" s="1">
        <v>41883</v>
      </c>
      <c r="B79">
        <v>10.84</v>
      </c>
      <c r="C79">
        <v>10.85</v>
      </c>
      <c r="D79">
        <v>10.74</v>
      </c>
      <c r="E79">
        <v>10.78</v>
      </c>
      <c r="F79">
        <v>9.2871799999999993</v>
      </c>
      <c r="G79">
        <v>0</v>
      </c>
      <c r="H79" s="9">
        <f t="shared" si="14"/>
        <v>-7.1835882620951601E-3</v>
      </c>
      <c r="I79" s="9">
        <f t="shared" si="15"/>
        <v>2.9986590581999231E-2</v>
      </c>
      <c r="J79" s="31">
        <f t="shared" si="18"/>
        <v>5.9866550266493401E-5</v>
      </c>
      <c r="K79" s="9">
        <f t="shared" si="16"/>
        <v>1.6751719122280077E-2</v>
      </c>
      <c r="L79" s="9">
        <f t="shared" si="19"/>
        <v>7.2891446272138144E-5</v>
      </c>
      <c r="O79" s="21">
        <f t="shared" si="17"/>
        <v>209148.39271663351</v>
      </c>
    </row>
    <row r="80" spans="1:15" x14ac:dyDescent="0.25">
      <c r="A80" s="1">
        <v>41852</v>
      </c>
      <c r="B80">
        <v>10.81</v>
      </c>
      <c r="C80">
        <v>10.88</v>
      </c>
      <c r="D80">
        <v>10.81</v>
      </c>
      <c r="E80">
        <v>10.88</v>
      </c>
      <c r="F80">
        <v>9.3543780000000005</v>
      </c>
      <c r="G80">
        <v>0</v>
      </c>
      <c r="H80" s="9">
        <f t="shared" si="14"/>
        <v>1.1338447049533344E-2</v>
      </c>
      <c r="I80" s="9">
        <f t="shared" si="15"/>
        <v>4.5436074737276885E-2</v>
      </c>
      <c r="J80" s="31">
        <f t="shared" si="18"/>
        <v>5.1910083433918909E-5</v>
      </c>
      <c r="K80" s="9">
        <f t="shared" si="16"/>
        <v>2.520809655899528E-2</v>
      </c>
      <c r="L80" s="9">
        <f t="shared" si="19"/>
        <v>7.0019991356892703E-5</v>
      </c>
      <c r="O80" s="21">
        <f t="shared" si="17"/>
        <v>210661.69962936401</v>
      </c>
    </row>
    <row r="81" spans="1:15" x14ac:dyDescent="0.25">
      <c r="A81" s="1">
        <v>41821</v>
      </c>
      <c r="B81">
        <v>10.81</v>
      </c>
      <c r="C81">
        <v>10.83</v>
      </c>
      <c r="D81">
        <v>10.76</v>
      </c>
      <c r="E81">
        <v>10.78</v>
      </c>
      <c r="F81">
        <v>9.2495030000000007</v>
      </c>
      <c r="G81">
        <v>0</v>
      </c>
      <c r="H81" s="9">
        <f t="shared" si="14"/>
        <v>-2.5889867830008201E-3</v>
      </c>
      <c r="I81" s="9">
        <f t="shared" si="15"/>
        <v>4.3700214235211164E-2</v>
      </c>
      <c r="J81" s="31">
        <f t="shared" si="18"/>
        <v>5.6331885813896687E-5</v>
      </c>
      <c r="K81" s="9">
        <f t="shared" si="16"/>
        <v>1.4897743832409478E-2</v>
      </c>
      <c r="L81" s="9">
        <f t="shared" si="19"/>
        <v>6.5286996259070044E-5</v>
      </c>
      <c r="O81" s="21">
        <f t="shared" si="17"/>
        <v>208299.90221764625</v>
      </c>
    </row>
    <row r="82" spans="1:15" x14ac:dyDescent="0.25">
      <c r="A82" s="1">
        <v>41791</v>
      </c>
      <c r="B82">
        <v>10.82</v>
      </c>
      <c r="C82">
        <v>10.83</v>
      </c>
      <c r="D82">
        <v>10.76</v>
      </c>
      <c r="E82">
        <v>10.83</v>
      </c>
      <c r="F82">
        <v>9.2735120000000002</v>
      </c>
      <c r="G82">
        <v>0</v>
      </c>
      <c r="H82" s="9">
        <f t="shared" si="14"/>
        <v>1.1999052513183904E-3</v>
      </c>
      <c r="I82" s="9">
        <f t="shared" si="15"/>
        <v>3.9631040482834001E-2</v>
      </c>
      <c r="J82" s="31">
        <f t="shared" si="18"/>
        <v>5.3411906468934935E-5</v>
      </c>
      <c r="K82" s="9">
        <f t="shared" si="16"/>
        <v>1.7899464789845457E-2</v>
      </c>
      <c r="L82" s="9">
        <f t="shared" si="19"/>
        <v>7.1952596512595319E-5</v>
      </c>
      <c r="O82" s="21">
        <f t="shared" si="17"/>
        <v>208840.58773905679</v>
      </c>
    </row>
    <row r="83" spans="1:15" x14ac:dyDescent="0.25">
      <c r="A83" s="1">
        <v>41760</v>
      </c>
      <c r="B83">
        <v>10.78</v>
      </c>
      <c r="C83">
        <v>10.86</v>
      </c>
      <c r="D83">
        <v>10.76</v>
      </c>
      <c r="E83">
        <v>10.84</v>
      </c>
      <c r="F83">
        <v>9.2623979999999992</v>
      </c>
      <c r="G83">
        <v>0</v>
      </c>
      <c r="H83" s="9">
        <f t="shared" si="14"/>
        <v>1.0538078039600988E-2</v>
      </c>
      <c r="I83" s="9">
        <f t="shared" si="15"/>
        <v>4.0336757206819132E-2</v>
      </c>
      <c r="J83" s="31">
        <f t="shared" si="18"/>
        <v>8.6685535259882506E-5</v>
      </c>
      <c r="K83" s="9">
        <f t="shared" si="16"/>
        <v>3.0810815503031191E-2</v>
      </c>
      <c r="L83" s="9">
        <f t="shared" si="19"/>
        <v>7.1985419004185687E-5</v>
      </c>
      <c r="O83" s="21">
        <f t="shared" si="17"/>
        <v>208590.29914374015</v>
      </c>
    </row>
    <row r="84" spans="1:15" x14ac:dyDescent="0.25">
      <c r="A84" s="1">
        <v>41730</v>
      </c>
      <c r="B84">
        <v>10.68</v>
      </c>
      <c r="C84">
        <v>10.76</v>
      </c>
      <c r="D84">
        <v>10.66</v>
      </c>
      <c r="E84">
        <v>10.75</v>
      </c>
      <c r="F84">
        <v>9.1658080000000002</v>
      </c>
      <c r="G84">
        <v>0</v>
      </c>
      <c r="H84" s="9">
        <f t="shared" si="14"/>
        <v>7.8758028207918281E-3</v>
      </c>
      <c r="I84" s="9">
        <f t="shared" si="15"/>
        <v>1.2500098037601983E-2</v>
      </c>
      <c r="J84" s="31">
        <f t="shared" si="18"/>
        <v>1.0743240343193777E-4</v>
      </c>
      <c r="K84" s="9">
        <f t="shared" si="16"/>
        <v>2.0525507047351774E-2</v>
      </c>
      <c r="L84" s="9">
        <f t="shared" si="19"/>
        <v>7.1223079879143168E-5</v>
      </c>
      <c r="O84" s="21">
        <f t="shared" si="17"/>
        <v>206415.08091253333</v>
      </c>
    </row>
    <row r="85" spans="1:15" x14ac:dyDescent="0.25">
      <c r="A85" s="1">
        <v>41699</v>
      </c>
      <c r="B85">
        <v>10.76</v>
      </c>
      <c r="C85">
        <v>10.76</v>
      </c>
      <c r="D85">
        <v>10.65</v>
      </c>
      <c r="E85">
        <v>10.69</v>
      </c>
      <c r="F85">
        <v>9.0941840000000003</v>
      </c>
      <c r="G85">
        <v>0</v>
      </c>
      <c r="H85" s="9">
        <f t="shared" si="14"/>
        <v>-1.7768758509531387E-3</v>
      </c>
      <c r="I85" s="9">
        <f t="shared" si="15"/>
        <v>-1.2671187181878048E-2</v>
      </c>
      <c r="J85" s="31">
        <f t="shared" si="18"/>
        <v>1.1262367692625044E-4</v>
      </c>
      <c r="K85" s="9">
        <f t="shared" si="16"/>
        <v>2.2205371898643543E-2</v>
      </c>
      <c r="L85" s="9">
        <f t="shared" si="19"/>
        <v>7.4729429803448334E-5</v>
      </c>
      <c r="O85" s="21">
        <f t="shared" si="17"/>
        <v>204802.0999559958</v>
      </c>
    </row>
    <row r="86" spans="1:15" x14ac:dyDescent="0.25">
      <c r="A86" s="1">
        <v>41671</v>
      </c>
      <c r="B86">
        <v>10.74</v>
      </c>
      <c r="C86">
        <v>10.74</v>
      </c>
      <c r="D86">
        <v>10.67</v>
      </c>
      <c r="E86">
        <v>10.73</v>
      </c>
      <c r="F86">
        <v>9.1103719999999999</v>
      </c>
      <c r="G86">
        <v>0</v>
      </c>
      <c r="H86" s="9">
        <f t="shared" si="14"/>
        <v>4.9662721277973906E-3</v>
      </c>
      <c r="I86" s="9">
        <f t="shared" si="15"/>
        <v>-1.8173780853181595E-4</v>
      </c>
      <c r="J86" s="31">
        <f t="shared" si="18"/>
        <v>1.1242334075619573E-4</v>
      </c>
      <c r="K86" s="9">
        <f t="shared" si="16"/>
        <v>3.6784546873664579E-2</v>
      </c>
      <c r="L86" s="9">
        <f t="shared" si="19"/>
        <v>7.7205883504644475E-5</v>
      </c>
      <c r="O86" s="21">
        <f t="shared" si="17"/>
        <v>205166.65563180877</v>
      </c>
    </row>
    <row r="87" spans="1:15" x14ac:dyDescent="0.25">
      <c r="A87" s="1">
        <v>41640</v>
      </c>
      <c r="B87">
        <v>10.58</v>
      </c>
      <c r="C87">
        <v>10.7</v>
      </c>
      <c r="D87">
        <v>10.57</v>
      </c>
      <c r="E87">
        <v>10.7</v>
      </c>
      <c r="F87">
        <v>9.0653509999999997</v>
      </c>
      <c r="G87">
        <v>0</v>
      </c>
      <c r="H87" s="9">
        <f t="shared" si="14"/>
        <v>1.6230358451430227E-2</v>
      </c>
      <c r="I87" s="9">
        <f t="shared" si="15"/>
        <v>-6.0248024763222734E-3</v>
      </c>
      <c r="J87" s="31">
        <f t="shared" si="18"/>
        <v>1.1299422963915468E-4</v>
      </c>
      <c r="K87" s="9">
        <f t="shared" si="16"/>
        <v>2.4634237259706187E-2</v>
      </c>
      <c r="L87" s="9">
        <f t="shared" si="19"/>
        <v>7.6670259423183682E-5</v>
      </c>
      <c r="O87" s="21">
        <f t="shared" si="17"/>
        <v>204152.7773836758</v>
      </c>
    </row>
    <row r="88" spans="1:15" x14ac:dyDescent="0.25">
      <c r="A88" s="1">
        <v>41609</v>
      </c>
      <c r="B88">
        <v>10.63</v>
      </c>
      <c r="C88">
        <v>10.64</v>
      </c>
      <c r="D88">
        <v>10.56</v>
      </c>
      <c r="E88">
        <v>10.56</v>
      </c>
      <c r="F88">
        <v>8.9205670000000001</v>
      </c>
      <c r="G88">
        <v>0</v>
      </c>
      <c r="H88" s="9">
        <f t="shared" si="14"/>
        <v>-7.2385736750203156E-3</v>
      </c>
      <c r="I88" s="9">
        <f t="shared" si="15"/>
        <v>-1.6460342276507039E-2</v>
      </c>
      <c r="J88" s="31">
        <f t="shared" si="18"/>
        <v>8.6938370523989108E-5</v>
      </c>
      <c r="K88" s="9">
        <f t="shared" si="16"/>
        <v>7.9087561592079102E-3</v>
      </c>
      <c r="L88" s="9">
        <f t="shared" si="19"/>
        <v>7.3418840849711779E-5</v>
      </c>
      <c r="O88" s="21">
        <f t="shared" si="17"/>
        <v>200892.22456881867</v>
      </c>
    </row>
    <row r="89" spans="1:15" x14ac:dyDescent="0.25">
      <c r="A89" s="1">
        <v>41579</v>
      </c>
      <c r="B89">
        <v>10.69</v>
      </c>
      <c r="C89">
        <v>10.69</v>
      </c>
      <c r="D89">
        <v>10.62</v>
      </c>
      <c r="E89">
        <v>10.66</v>
      </c>
      <c r="F89">
        <v>8.9856099999999994</v>
      </c>
      <c r="G89">
        <v>0</v>
      </c>
      <c r="H89" s="9">
        <f t="shared" si="14"/>
        <v>-3.4587670100592219E-3</v>
      </c>
      <c r="I89" s="9">
        <f t="shared" si="15"/>
        <v>-1.1384099228513946E-2</v>
      </c>
      <c r="J89" s="31">
        <f t="shared" si="18"/>
        <v>8.6679696224469828E-5</v>
      </c>
      <c r="K89" s="9">
        <f t="shared" si="16"/>
        <v>2.9005801664207929E-2</v>
      </c>
      <c r="L89" s="9">
        <f t="shared" si="19"/>
        <v>7.1373399468322349E-5</v>
      </c>
      <c r="O89" s="21">
        <f t="shared" si="17"/>
        <v>202357.00062650978</v>
      </c>
    </row>
    <row r="90" spans="1:15" x14ac:dyDescent="0.25">
      <c r="A90" s="1">
        <v>41548</v>
      </c>
      <c r="B90">
        <v>10.65</v>
      </c>
      <c r="C90">
        <v>10.73</v>
      </c>
      <c r="D90">
        <v>10.63</v>
      </c>
      <c r="E90">
        <v>10.72</v>
      </c>
      <c r="F90">
        <v>9.0167970000000004</v>
      </c>
      <c r="G90">
        <v>0</v>
      </c>
      <c r="H90" s="9">
        <f t="shared" si="14"/>
        <v>7.7083545675462242E-3</v>
      </c>
      <c r="I90" s="9">
        <f t="shared" si="15"/>
        <v>-1.488198638874285E-2</v>
      </c>
      <c r="J90" s="31">
        <f t="shared" si="18"/>
        <v>8.7251224134856842E-5</v>
      </c>
      <c r="K90" s="9">
        <f t="shared" si="16"/>
        <v>3.8899642592963829E-2</v>
      </c>
      <c r="L90" s="9">
        <f t="shared" si="19"/>
        <v>7.114320024408861E-5</v>
      </c>
      <c r="O90" s="21">
        <f t="shared" si="17"/>
        <v>203059.33555742033</v>
      </c>
    </row>
    <row r="91" spans="1:15" x14ac:dyDescent="0.25">
      <c r="A91" s="1">
        <v>41518</v>
      </c>
      <c r="B91">
        <v>10.54</v>
      </c>
      <c r="C91">
        <v>10.67</v>
      </c>
      <c r="D91">
        <v>10.47</v>
      </c>
      <c r="E91">
        <v>10.66</v>
      </c>
      <c r="F91">
        <v>8.9478240000000007</v>
      </c>
      <c r="G91">
        <v>0</v>
      </c>
      <c r="H91" s="9">
        <f t="shared" si="14"/>
        <v>9.659202850030333E-3</v>
      </c>
      <c r="I91" s="9">
        <f t="shared" si="15"/>
        <v>-2.0400656129891104E-2</v>
      </c>
      <c r="J91" s="31">
        <f t="shared" si="18"/>
        <v>8.0369925487339369E-5</v>
      </c>
      <c r="K91" s="9">
        <f t="shared" si="16"/>
        <v>2.7971531475641589E-2</v>
      </c>
      <c r="L91" s="9">
        <f t="shared" si="19"/>
        <v>6.940415360776983E-5</v>
      </c>
      <c r="O91" s="21">
        <f t="shared" si="17"/>
        <v>201506.05543462263</v>
      </c>
    </row>
    <row r="92" spans="1:15" x14ac:dyDescent="0.25">
      <c r="A92" s="1">
        <v>41487</v>
      </c>
      <c r="B92">
        <v>10.62</v>
      </c>
      <c r="C92">
        <v>10.67</v>
      </c>
      <c r="D92">
        <v>10.51</v>
      </c>
      <c r="E92">
        <v>10.58</v>
      </c>
      <c r="F92">
        <v>8.8622219999999992</v>
      </c>
      <c r="G92">
        <v>0</v>
      </c>
      <c r="H92" s="9">
        <f t="shared" si="14"/>
        <v>-6.4776884043649206E-3</v>
      </c>
      <c r="I92" s="9">
        <f t="shared" si="15"/>
        <v>-2.8730531532588175E-2</v>
      </c>
      <c r="J92" s="31">
        <f t="shared" si="18"/>
        <v>6.9011075424983879E-5</v>
      </c>
      <c r="K92" s="9">
        <f t="shared" si="16"/>
        <v>1.9812074815645474E-2</v>
      </c>
      <c r="L92" s="9">
        <f t="shared" si="19"/>
        <v>6.8976753885372787E-5</v>
      </c>
      <c r="O92" s="21">
        <f t="shared" si="17"/>
        <v>199578.28826382055</v>
      </c>
    </row>
    <row r="93" spans="1:15" x14ac:dyDescent="0.25">
      <c r="A93" s="1">
        <v>41456</v>
      </c>
      <c r="B93">
        <v>10.68</v>
      </c>
      <c r="C93">
        <v>10.71</v>
      </c>
      <c r="D93">
        <v>10.56</v>
      </c>
      <c r="E93">
        <v>10.67</v>
      </c>
      <c r="F93">
        <v>8.9200029999999995</v>
      </c>
      <c r="G93">
        <v>0</v>
      </c>
      <c r="H93" s="9">
        <f t="shared" si="14"/>
        <v>1.8795343597952149E-3</v>
      </c>
      <c r="I93" s="9">
        <f t="shared" si="15"/>
        <v>-2.1256502140890941E-2</v>
      </c>
      <c r="J93" s="31">
        <f t="shared" si="18"/>
        <v>6.771077428048829E-5</v>
      </c>
      <c r="K93" s="9">
        <f t="shared" si="16"/>
        <v>3.575441620801835E-2</v>
      </c>
      <c r="L93" s="9">
        <f t="shared" si="19"/>
        <v>7.341318618720088E-5</v>
      </c>
      <c r="O93" s="21">
        <f t="shared" si="17"/>
        <v>200879.52322207051</v>
      </c>
    </row>
    <row r="94" spans="1:15" x14ac:dyDescent="0.25">
      <c r="A94" s="1">
        <v>41426</v>
      </c>
      <c r="B94">
        <v>10.87</v>
      </c>
      <c r="C94">
        <v>10.87</v>
      </c>
      <c r="D94">
        <v>10.59</v>
      </c>
      <c r="E94">
        <v>10.67</v>
      </c>
      <c r="F94">
        <v>8.9032689999999999</v>
      </c>
      <c r="G94">
        <v>0</v>
      </c>
      <c r="H94" s="9">
        <f t="shared" si="14"/>
        <v>-1.6501247314460191E-2</v>
      </c>
      <c r="I94" s="9">
        <f t="shared" si="15"/>
        <v>-2.2739955479647595E-2</v>
      </c>
      <c r="J94" s="31">
        <f t="shared" si="18"/>
        <v>8.7633831110462548E-5</v>
      </c>
      <c r="K94" s="9">
        <f t="shared" si="16"/>
        <v>4.8948962039633337E-2</v>
      </c>
      <c r="L94" s="9">
        <f t="shared" si="19"/>
        <v>8.1160303588351563E-5</v>
      </c>
      <c r="O94" s="21">
        <f t="shared" si="17"/>
        <v>200502.67156163967</v>
      </c>
    </row>
    <row r="95" spans="1:15" x14ac:dyDescent="0.25">
      <c r="A95" s="1">
        <v>41395</v>
      </c>
      <c r="B95">
        <v>11.11</v>
      </c>
      <c r="C95">
        <v>11.11</v>
      </c>
      <c r="D95">
        <v>10.87</v>
      </c>
      <c r="E95">
        <v>10.87</v>
      </c>
      <c r="F95">
        <v>9.0526490000000006</v>
      </c>
      <c r="G95">
        <v>0</v>
      </c>
      <c r="H95" s="9">
        <f t="shared" si="14"/>
        <v>-1.7180519986272631E-2</v>
      </c>
      <c r="I95" s="9">
        <f t="shared" si="15"/>
        <v>7.4678823078754755E-3</v>
      </c>
      <c r="J95" s="31">
        <f t="shared" si="18"/>
        <v>6.2958902844012513E-5</v>
      </c>
      <c r="K95" s="9">
        <f t="shared" si="16"/>
        <v>8.335114455765183E-2</v>
      </c>
      <c r="L95" s="9">
        <f t="shared" si="19"/>
        <v>6.6703193379460667E-5</v>
      </c>
      <c r="O95" s="21">
        <f t="shared" si="17"/>
        <v>203866.72684042298</v>
      </c>
    </row>
    <row r="96" spans="1:15" x14ac:dyDescent="0.25">
      <c r="A96" s="1">
        <v>41365</v>
      </c>
      <c r="B96">
        <v>11.01</v>
      </c>
      <c r="C96">
        <v>11.09</v>
      </c>
      <c r="D96">
        <v>11</v>
      </c>
      <c r="E96">
        <v>11.08</v>
      </c>
      <c r="F96">
        <v>9.2108969999999992</v>
      </c>
      <c r="G96">
        <v>0</v>
      </c>
      <c r="H96" s="9">
        <f t="shared" si="14"/>
        <v>1.0850383690655776E-2</v>
      </c>
      <c r="I96" s="9">
        <f t="shared" si="15"/>
        <v>2.5545738170156991E-2</v>
      </c>
      <c r="J96" s="31">
        <f t="shared" si="18"/>
        <v>3.5645931558827183E-5</v>
      </c>
      <c r="K96" s="9">
        <f t="shared" si="16"/>
        <v>9.8079727845806E-2</v>
      </c>
      <c r="L96" s="9">
        <f t="shared" si="19"/>
        <v>5.1201266451657823E-5</v>
      </c>
      <c r="O96" s="21">
        <f t="shared" si="17"/>
        <v>207430.49052871388</v>
      </c>
    </row>
    <row r="97" spans="1:15" x14ac:dyDescent="0.25">
      <c r="A97" s="1">
        <v>41334</v>
      </c>
      <c r="B97">
        <v>11.04</v>
      </c>
      <c r="C97">
        <v>11.04</v>
      </c>
      <c r="D97">
        <v>10.95</v>
      </c>
      <c r="E97">
        <v>11</v>
      </c>
      <c r="F97">
        <v>9.1120280000000005</v>
      </c>
      <c r="G97">
        <v>0</v>
      </c>
      <c r="H97" s="9">
        <f t="shared" si="14"/>
        <v>-9.06878162656598E-4</v>
      </c>
      <c r="I97" s="9">
        <f t="shared" si="15"/>
        <v>2.4211074956351587E-2</v>
      </c>
      <c r="J97" s="31">
        <f t="shared" si="18"/>
        <v>3.8185107009255712E-5</v>
      </c>
      <c r="K97" s="9">
        <f t="shared" si="16"/>
        <v>0.10051239129423953</v>
      </c>
      <c r="L97" s="9">
        <f t="shared" si="19"/>
        <v>5.2823614087490343E-5</v>
      </c>
      <c r="O97" s="21">
        <f t="shared" si="17"/>
        <v>205203.94894779258</v>
      </c>
    </row>
    <row r="98" spans="1:15" x14ac:dyDescent="0.25">
      <c r="A98" s="1">
        <v>41306</v>
      </c>
      <c r="B98">
        <v>10.98</v>
      </c>
      <c r="C98">
        <v>11.04</v>
      </c>
      <c r="D98">
        <v>10.97</v>
      </c>
      <c r="E98">
        <v>11.03</v>
      </c>
      <c r="F98">
        <v>9.1202989999999993</v>
      </c>
      <c r="G98">
        <v>0</v>
      </c>
      <c r="H98" s="9">
        <f t="shared" si="14"/>
        <v>5.5611663245076562E-3</v>
      </c>
      <c r="I98" s="9">
        <f t="shared" si="15"/>
        <v>3.7914265857347591E-2</v>
      </c>
      <c r="J98" s="31">
        <f t="shared" si="18"/>
        <v>4.5335176080331412E-5</v>
      </c>
      <c r="K98" s="9">
        <f t="shared" si="16"/>
        <v>0.11618205311530633</v>
      </c>
      <c r="L98" s="9">
        <f t="shared" si="19"/>
        <v>5.2542198915898868E-5</v>
      </c>
      <c r="O98" s="21">
        <f t="shared" si="17"/>
        <v>205390.21284664661</v>
      </c>
    </row>
    <row r="99" spans="1:15" x14ac:dyDescent="0.25">
      <c r="A99" s="1">
        <v>41275</v>
      </c>
      <c r="B99">
        <v>11.06</v>
      </c>
      <c r="C99">
        <v>11.07</v>
      </c>
      <c r="D99">
        <v>10.99</v>
      </c>
      <c r="E99">
        <v>10.99</v>
      </c>
      <c r="F99">
        <v>9.0698600000000003</v>
      </c>
      <c r="G99">
        <v>0</v>
      </c>
      <c r="H99" s="9">
        <f t="shared" si="14"/>
        <v>-2.1147352521118396E-3</v>
      </c>
      <c r="I99" s="9">
        <f t="shared" si="15"/>
        <v>2.5143878395036144E-2</v>
      </c>
      <c r="J99" s="31">
        <f t="shared" si="18"/>
        <v>4.5020092399417483E-5</v>
      </c>
      <c r="K99" s="9">
        <f t="shared" si="16"/>
        <v>0.1096952524253088</v>
      </c>
      <c r="L99" s="9">
        <f t="shared" si="19"/>
        <v>5.2819382053418894E-5</v>
      </c>
      <c r="O99" s="21">
        <f t="shared" si="17"/>
        <v>204254.32059730569</v>
      </c>
    </row>
    <row r="100" spans="1:15" x14ac:dyDescent="0.25">
      <c r="A100" s="1">
        <v>41244</v>
      </c>
      <c r="B100">
        <v>11.19</v>
      </c>
      <c r="C100">
        <v>11.2</v>
      </c>
      <c r="D100">
        <v>11.08</v>
      </c>
      <c r="E100">
        <v>11.09</v>
      </c>
      <c r="F100">
        <v>9.0890810000000002</v>
      </c>
      <c r="G100">
        <v>0</v>
      </c>
      <c r="H100" s="9">
        <f t="shared" si="14"/>
        <v>-6.9846953112265315E-3</v>
      </c>
      <c r="I100" s="9">
        <f t="shared" si="15"/>
        <v>2.6948659803831935E-2</v>
      </c>
      <c r="J100" s="31">
        <f t="shared" si="18"/>
        <v>5.3556372927404744E-5</v>
      </c>
      <c r="K100" s="9">
        <f t="shared" si="16"/>
        <v>0.11404391272170677</v>
      </c>
      <c r="L100" s="9">
        <f t="shared" si="19"/>
        <v>5.0880405173744904E-5</v>
      </c>
      <c r="O100" s="21">
        <f t="shared" si="17"/>
        <v>204687.17979206733</v>
      </c>
    </row>
    <row r="101" spans="1:15" x14ac:dyDescent="0.25">
      <c r="A101" s="1">
        <v>41214</v>
      </c>
      <c r="B101">
        <v>11.18</v>
      </c>
      <c r="C101">
        <v>11.22</v>
      </c>
      <c r="D101">
        <v>11.16</v>
      </c>
      <c r="E101">
        <v>11.19</v>
      </c>
      <c r="F101">
        <v>9.1530120000000004</v>
      </c>
      <c r="G101">
        <v>0</v>
      </c>
      <c r="H101" s="9">
        <f t="shared" si="14"/>
        <v>2.0631328505380585E-3</v>
      </c>
      <c r="I101" s="9">
        <f t="shared" si="15"/>
        <v>4.8176189563325818E-2</v>
      </c>
      <c r="J101" s="31">
        <f t="shared" si="18"/>
        <v>4.3203919530707213E-5</v>
      </c>
      <c r="K101" s="9">
        <f t="shared" si="16"/>
        <v>0.12784284597023746</v>
      </c>
      <c r="L101" s="9">
        <f t="shared" si="19"/>
        <v>6.3409017962212991E-5</v>
      </c>
      <c r="O101" s="21">
        <f t="shared" si="17"/>
        <v>206126.9134781558</v>
      </c>
    </row>
    <row r="102" spans="1:15" x14ac:dyDescent="0.25">
      <c r="A102" s="1">
        <v>41183</v>
      </c>
      <c r="B102">
        <v>11.21</v>
      </c>
      <c r="C102">
        <v>11.21</v>
      </c>
      <c r="D102">
        <v>11.14</v>
      </c>
      <c r="E102">
        <v>11.19</v>
      </c>
      <c r="F102">
        <v>9.1341669999999997</v>
      </c>
      <c r="G102">
        <v>0</v>
      </c>
      <c r="H102" s="9">
        <f t="shared" si="14"/>
        <v>1.073717966281392E-3</v>
      </c>
      <c r="I102" s="9">
        <f t="shared" si="15"/>
        <v>5.2422809528088955E-2</v>
      </c>
      <c r="J102" s="31">
        <f t="shared" si="18"/>
        <v>4.7408286505672652E-5</v>
      </c>
      <c r="K102" s="9">
        <f t="shared" si="16"/>
        <v>0.10755181565940994</v>
      </c>
      <c r="L102" s="9">
        <f t="shared" si="19"/>
        <v>6.7408650316239162E-5</v>
      </c>
      <c r="O102" s="21">
        <f t="shared" si="17"/>
        <v>205702.52184789287</v>
      </c>
    </row>
    <row r="103" spans="1:15" x14ac:dyDescent="0.25">
      <c r="A103" s="1">
        <v>41153</v>
      </c>
      <c r="B103">
        <v>11.21</v>
      </c>
      <c r="C103">
        <v>11.21</v>
      </c>
      <c r="D103">
        <v>11.11</v>
      </c>
      <c r="E103">
        <v>11.2</v>
      </c>
      <c r="F103">
        <v>9.1243700000000008</v>
      </c>
      <c r="G103">
        <v>0</v>
      </c>
      <c r="H103" s="9">
        <f t="shared" si="14"/>
        <v>1.16757915448237E-3</v>
      </c>
      <c r="I103" s="9">
        <f t="shared" si="15"/>
        <v>4.8254033902589047E-2</v>
      </c>
      <c r="J103" s="31">
        <f t="shared" si="18"/>
        <v>4.7126679829584644E-5</v>
      </c>
      <c r="K103" s="9">
        <f t="shared" si="16"/>
        <v>0.10015820463005065</v>
      </c>
      <c r="L103" s="9">
        <f t="shared" si="19"/>
        <v>6.7018346752042377E-5</v>
      </c>
      <c r="O103" s="21">
        <f t="shared" si="17"/>
        <v>205481.89224844021</v>
      </c>
    </row>
    <row r="104" spans="1:15" x14ac:dyDescent="0.25">
      <c r="A104" s="1">
        <v>41122</v>
      </c>
      <c r="B104">
        <v>11.21</v>
      </c>
      <c r="C104">
        <v>11.22</v>
      </c>
      <c r="D104">
        <v>11.08</v>
      </c>
      <c r="E104">
        <v>11.21</v>
      </c>
      <c r="F104">
        <v>9.1137289999999993</v>
      </c>
      <c r="G104">
        <v>0</v>
      </c>
      <c r="H104" s="9">
        <f t="shared" si="14"/>
        <v>3.6101439667005818E-4</v>
      </c>
      <c r="I104" s="9">
        <f t="shared" si="15"/>
        <v>4.8754012345607903E-2</v>
      </c>
      <c r="J104" s="31">
        <f t="shared" si="18"/>
        <v>4.8113351349489533E-5</v>
      </c>
      <c r="K104" s="9">
        <f t="shared" si="16"/>
        <v>0.10282456847710814</v>
      </c>
      <c r="L104" s="9">
        <f t="shared" si="19"/>
        <v>6.7376892354119322E-5</v>
      </c>
      <c r="O104" s="21">
        <f t="shared" si="17"/>
        <v>205242.25566910204</v>
      </c>
    </row>
    <row r="105" spans="1:15" x14ac:dyDescent="0.25">
      <c r="A105" s="1">
        <v>41091</v>
      </c>
      <c r="B105">
        <v>11.13</v>
      </c>
      <c r="C105">
        <v>11.25</v>
      </c>
      <c r="D105">
        <v>11.12</v>
      </c>
      <c r="E105">
        <v>11.23</v>
      </c>
      <c r="F105">
        <v>9.1104400000000005</v>
      </c>
      <c r="G105">
        <v>0</v>
      </c>
      <c r="H105" s="9">
        <f t="shared" si="14"/>
        <v>1.3899433601475211E-2</v>
      </c>
      <c r="I105" s="9">
        <f t="shared" si="15"/>
        <v>5.7867184977200101E-2</v>
      </c>
      <c r="J105" s="31">
        <f t="shared" si="18"/>
        <v>5.3710767128173978E-5</v>
      </c>
      <c r="K105" s="9">
        <f t="shared" si="16"/>
        <v>0.10243524776307819</v>
      </c>
      <c r="L105" s="9">
        <f t="shared" si="19"/>
        <v>7.1425522451829291E-5</v>
      </c>
      <c r="O105" s="21">
        <f t="shared" si="17"/>
        <v>205168.18699985641</v>
      </c>
    </row>
    <row r="106" spans="1:15" x14ac:dyDescent="0.25">
      <c r="A106" s="1">
        <v>41061</v>
      </c>
      <c r="B106">
        <v>11.16</v>
      </c>
      <c r="C106">
        <v>11.16</v>
      </c>
      <c r="D106">
        <v>11.07</v>
      </c>
      <c r="E106">
        <v>11.1</v>
      </c>
      <c r="F106">
        <v>8.9855459999999994</v>
      </c>
      <c r="G106">
        <v>0</v>
      </c>
      <c r="H106" s="9">
        <f t="shared" si="14"/>
        <v>4.5504856170920275E-4</v>
      </c>
      <c r="I106" s="9">
        <f t="shared" si="15"/>
        <v>5.8642522208346023E-2</v>
      </c>
      <c r="J106" s="31">
        <f t="shared" si="18"/>
        <v>5.6681512306715152E-5</v>
      </c>
      <c r="K106" s="9">
        <f t="shared" si="16"/>
        <v>0.10351346671300674</v>
      </c>
      <c r="L106" s="9">
        <f t="shared" si="19"/>
        <v>6.8663924693302699E-5</v>
      </c>
      <c r="O106" s="21">
        <f t="shared" si="17"/>
        <v>202355.55933893551</v>
      </c>
    </row>
    <row r="107" spans="1:15" x14ac:dyDescent="0.25">
      <c r="A107" s="1">
        <v>41030</v>
      </c>
      <c r="B107">
        <v>11.03</v>
      </c>
      <c r="C107">
        <v>11.12</v>
      </c>
      <c r="D107">
        <v>11.03</v>
      </c>
      <c r="E107">
        <v>11.12</v>
      </c>
      <c r="F107">
        <v>8.9814589999999992</v>
      </c>
      <c r="G107">
        <v>0</v>
      </c>
      <c r="H107" s="9">
        <f t="shared" si="14"/>
        <v>9.5348452689562949E-3</v>
      </c>
      <c r="I107" s="9">
        <f t="shared" si="15"/>
        <v>7.483167495476975E-2</v>
      </c>
      <c r="J107" s="31">
        <f t="shared" si="18"/>
        <v>6.2586704713450247E-5</v>
      </c>
      <c r="K107" s="9">
        <f t="shared" si="16"/>
        <v>0.11333964619152791</v>
      </c>
      <c r="L107" s="9">
        <f t="shared" si="19"/>
        <v>7.3529923464848813E-5</v>
      </c>
      <c r="O107" s="21">
        <f t="shared" si="17"/>
        <v>202263.51961524834</v>
      </c>
    </row>
    <row r="108" spans="1:15" x14ac:dyDescent="0.25">
      <c r="A108" s="1">
        <v>41000</v>
      </c>
      <c r="B108">
        <v>10.95</v>
      </c>
      <c r="C108">
        <v>11.04</v>
      </c>
      <c r="D108">
        <v>10.91</v>
      </c>
      <c r="E108">
        <v>11.04</v>
      </c>
      <c r="F108">
        <v>8.8966309999999993</v>
      </c>
      <c r="G108">
        <v>0</v>
      </c>
      <c r="H108" s="9">
        <f t="shared" si="14"/>
        <v>1.2460252999240504E-2</v>
      </c>
      <c r="I108" s="9">
        <f t="shared" si="15"/>
        <v>6.0614416513892287E-2</v>
      </c>
      <c r="J108" s="31">
        <f t="shared" si="18"/>
        <v>6.6092899272951749E-5</v>
      </c>
      <c r="K108" s="9">
        <f t="shared" si="16"/>
        <v>0.12083130656908463</v>
      </c>
      <c r="L108" s="9">
        <f t="shared" si="19"/>
        <v>7.2903174219792906E-5</v>
      </c>
      <c r="O108" s="21">
        <f t="shared" si="17"/>
        <v>200353.18301604743</v>
      </c>
    </row>
    <row r="109" spans="1:15" x14ac:dyDescent="0.25">
      <c r="A109" s="1">
        <v>40969</v>
      </c>
      <c r="B109">
        <v>11.02</v>
      </c>
      <c r="C109">
        <v>11.05</v>
      </c>
      <c r="D109">
        <v>10.89</v>
      </c>
      <c r="E109">
        <v>10.94</v>
      </c>
      <c r="F109">
        <v>8.7871410000000001</v>
      </c>
      <c r="G109">
        <v>0</v>
      </c>
      <c r="H109" s="9">
        <f t="shared" si="14"/>
        <v>-6.8111520195420711E-3</v>
      </c>
      <c r="I109" s="9">
        <f t="shared" si="15"/>
        <v>6.1273906813022826E-2</v>
      </c>
      <c r="J109" s="31">
        <f t="shared" si="18"/>
        <v>6.7157064849775785E-5</v>
      </c>
      <c r="K109" s="9">
        <f t="shared" si="16"/>
        <v>0.11516569278953577</v>
      </c>
      <c r="L109" s="9">
        <f t="shared" si="19"/>
        <v>7.1943552975098395E-5</v>
      </c>
      <c r="O109" s="21">
        <f t="shared" si="17"/>
        <v>197887.45525815495</v>
      </c>
    </row>
    <row r="110" spans="1:15" x14ac:dyDescent="0.25">
      <c r="A110" s="1">
        <v>40940</v>
      </c>
      <c r="B110">
        <v>11.06</v>
      </c>
      <c r="C110">
        <v>11.07</v>
      </c>
      <c r="D110">
        <v>10.99</v>
      </c>
      <c r="E110">
        <v>11.04</v>
      </c>
      <c r="F110">
        <v>8.8474020000000007</v>
      </c>
      <c r="G110">
        <v>0</v>
      </c>
      <c r="H110" s="9">
        <f t="shared" si="14"/>
        <v>-3.5794304773576477E-4</v>
      </c>
      <c r="I110" s="9">
        <f t="shared" si="15"/>
        <v>8.2783725522208085E-2</v>
      </c>
      <c r="J110" s="31">
        <f t="shared" si="18"/>
        <v>5.5374612974419882E-5</v>
      </c>
      <c r="K110" s="9">
        <f t="shared" si="16"/>
        <v>0.13491131046091318</v>
      </c>
      <c r="L110" s="9">
        <f t="shared" si="19"/>
        <v>6.7288222612143492E-5</v>
      </c>
      <c r="O110" s="21">
        <f t="shared" si="17"/>
        <v>199244.54010990728</v>
      </c>
    </row>
    <row r="111" spans="1:15" x14ac:dyDescent="0.25">
      <c r="A111" s="1">
        <v>40909</v>
      </c>
      <c r="B111">
        <v>10.98</v>
      </c>
      <c r="C111">
        <v>11.07</v>
      </c>
      <c r="D111">
        <v>10.96</v>
      </c>
      <c r="E111">
        <v>11.07</v>
      </c>
      <c r="F111">
        <v>8.8505699999999994</v>
      </c>
      <c r="G111">
        <v>0</v>
      </c>
      <c r="H111" s="9">
        <f t="shared" si="14"/>
        <v>1.3541415444826642E-2</v>
      </c>
      <c r="I111" s="9">
        <f t="shared" si="15"/>
        <v>8.2865172147956453E-2</v>
      </c>
      <c r="J111" s="31">
        <f t="shared" si="18"/>
        <v>5.3016386041155052E-5</v>
      </c>
      <c r="K111" s="9">
        <f t="shared" si="16"/>
        <v>0.13434263246410252</v>
      </c>
      <c r="L111" s="9">
        <f t="shared" si="19"/>
        <v>6.6304075707777186E-5</v>
      </c>
      <c r="O111" s="21">
        <f t="shared" si="17"/>
        <v>199315.88384483283</v>
      </c>
    </row>
    <row r="112" spans="1:15" x14ac:dyDescent="0.25">
      <c r="A112" s="1">
        <v>40878</v>
      </c>
      <c r="B112">
        <v>10.95</v>
      </c>
      <c r="C112">
        <v>11.08</v>
      </c>
      <c r="D112">
        <v>10.93</v>
      </c>
      <c r="E112">
        <v>11</v>
      </c>
      <c r="F112">
        <v>8.7323219999999999</v>
      </c>
      <c r="G112">
        <v>0</v>
      </c>
      <c r="H112" s="9">
        <f t="shared" si="14"/>
        <v>6.1229286637677011E-3</v>
      </c>
      <c r="I112" s="9">
        <f t="shared" si="15"/>
        <v>7.0316148357115499E-2</v>
      </c>
      <c r="J112" s="31">
        <f t="shared" si="18"/>
        <v>4.8618912591755143E-5</v>
      </c>
      <c r="K112" s="9">
        <f t="shared" si="16"/>
        <v>0.12165759774258679</v>
      </c>
      <c r="L112" s="9">
        <f t="shared" si="19"/>
        <v>6.8111377337026018E-5</v>
      </c>
      <c r="O112" s="21">
        <f t="shared" si="17"/>
        <v>196652.92489045096</v>
      </c>
    </row>
    <row r="113" spans="1:15" x14ac:dyDescent="0.25">
      <c r="A113" s="1">
        <v>40848</v>
      </c>
      <c r="B113">
        <v>11.08</v>
      </c>
      <c r="C113">
        <v>11.08</v>
      </c>
      <c r="D113">
        <v>10.96</v>
      </c>
      <c r="E113">
        <v>10.96</v>
      </c>
      <c r="F113">
        <v>8.6791800000000006</v>
      </c>
      <c r="G113">
        <v>0</v>
      </c>
      <c r="H113" s="9">
        <f t="shared" si="14"/>
        <v>-2.8916576194660429E-3</v>
      </c>
      <c r="I113" s="9">
        <f t="shared" si="15"/>
        <v>6.9456816170236177E-2</v>
      </c>
      <c r="J113" s="31">
        <f t="shared" si="18"/>
        <v>8.936556287565564E-5</v>
      </c>
      <c r="K113" s="9">
        <f t="shared" si="16"/>
        <v>0.13243824855792946</v>
      </c>
      <c r="L113" s="9">
        <f t="shared" si="19"/>
        <v>8.8926230761681731E-5</v>
      </c>
      <c r="O113" s="21">
        <f t="shared" si="17"/>
        <v>195456.16076121613</v>
      </c>
    </row>
    <row r="114" spans="1:15" x14ac:dyDescent="0.25">
      <c r="A114" s="1">
        <v>40817</v>
      </c>
      <c r="B114">
        <v>11.07</v>
      </c>
      <c r="C114">
        <v>11.07</v>
      </c>
      <c r="D114">
        <v>10.9</v>
      </c>
      <c r="E114">
        <v>11.02</v>
      </c>
      <c r="F114">
        <v>8.7043499999999998</v>
      </c>
      <c r="G114">
        <v>0</v>
      </c>
      <c r="H114" s="9">
        <f t="shared" si="14"/>
        <v>1.6450990983485102E-3</v>
      </c>
      <c r="I114" s="9">
        <f t="shared" si="15"/>
        <v>5.5434901358272191E-2</v>
      </c>
      <c r="J114" s="31">
        <f t="shared" si="18"/>
        <v>9.3536514388746963E-5</v>
      </c>
      <c r="K114" s="9">
        <f t="shared" si="16"/>
        <v>0.11652347247413397</v>
      </c>
      <c r="L114" s="9">
        <f t="shared" si="19"/>
        <v>8.9726401169508503E-5</v>
      </c>
      <c r="O114" s="21">
        <f t="shared" si="17"/>
        <v>196022.99214002836</v>
      </c>
    </row>
    <row r="115" spans="1:15" x14ac:dyDescent="0.25">
      <c r="A115" s="1">
        <v>40787</v>
      </c>
      <c r="B115">
        <v>11</v>
      </c>
      <c r="C115">
        <v>11.13</v>
      </c>
      <c r="D115">
        <v>10.99</v>
      </c>
      <c r="E115">
        <v>11.03</v>
      </c>
      <c r="F115">
        <v>8.6900539999999999</v>
      </c>
      <c r="G115">
        <v>0</v>
      </c>
      <c r="H115" s="9">
        <f t="shared" si="14"/>
        <v>9.0536749355527336E-3</v>
      </c>
      <c r="I115" s="9">
        <f t="shared" si="15"/>
        <v>4.7791157830972368E-2</v>
      </c>
      <c r="J115" s="31">
        <f t="shared" si="18"/>
        <v>9.2990835247204763E-5</v>
      </c>
      <c r="K115" s="9">
        <f t="shared" si="16"/>
        <v>0.13000562398613838</v>
      </c>
      <c r="L115" s="9">
        <f t="shared" si="19"/>
        <v>8.9211659171392027E-5</v>
      </c>
      <c r="O115" s="21">
        <f t="shared" si="17"/>
        <v>195701.04452812928</v>
      </c>
    </row>
    <row r="116" spans="1:15" x14ac:dyDescent="0.25">
      <c r="A116" s="1">
        <v>40756</v>
      </c>
      <c r="B116">
        <v>10.86</v>
      </c>
      <c r="C116">
        <v>11.06</v>
      </c>
      <c r="D116">
        <v>10.86</v>
      </c>
      <c r="E116">
        <v>10.96</v>
      </c>
      <c r="F116">
        <v>8.6120830000000002</v>
      </c>
      <c r="G116">
        <v>0</v>
      </c>
      <c r="H116" s="9">
        <f t="shared" si="14"/>
        <v>1.4642545771578046E-2</v>
      </c>
      <c r="I116" s="9">
        <f t="shared" si="15"/>
        <v>4.2121914988259991E-2</v>
      </c>
      <c r="J116" s="31">
        <f t="shared" si="18"/>
        <v>9.189387620913385E-5</v>
      </c>
      <c r="K116" s="9">
        <f t="shared" si="16"/>
        <v>0.12449305594364318</v>
      </c>
      <c r="L116" s="9">
        <f t="shared" si="19"/>
        <v>9.0542974546791954E-5</v>
      </c>
      <c r="O116" s="21">
        <f t="shared" si="17"/>
        <v>193945.12838043875</v>
      </c>
    </row>
    <row r="117" spans="1:15" x14ac:dyDescent="0.25">
      <c r="A117" s="1">
        <v>40725</v>
      </c>
      <c r="B117">
        <v>10.68</v>
      </c>
      <c r="C117">
        <v>10.83</v>
      </c>
      <c r="D117">
        <v>10.68</v>
      </c>
      <c r="E117">
        <v>10.83</v>
      </c>
      <c r="F117">
        <v>8.4878</v>
      </c>
      <c r="G117">
        <v>0</v>
      </c>
      <c r="H117" s="9">
        <f t="shared" si="14"/>
        <v>1.575437695379955E-2</v>
      </c>
      <c r="I117" s="9">
        <f t="shared" si="15"/>
        <v>2.7090886495433206E-2</v>
      </c>
      <c r="J117" s="31">
        <f t="shared" si="18"/>
        <v>9.2403087547489633E-5</v>
      </c>
      <c r="K117" s="9">
        <f t="shared" si="16"/>
        <v>0.1215902219553552</v>
      </c>
      <c r="L117" s="9">
        <f t="shared" si="19"/>
        <v>8.7840899549262064E-5</v>
      </c>
      <c r="O117" s="21">
        <f t="shared" si="17"/>
        <v>191146.26051182832</v>
      </c>
    </row>
    <row r="118" spans="1:15" x14ac:dyDescent="0.25">
      <c r="A118" s="1">
        <v>40695</v>
      </c>
      <c r="B118">
        <v>10.8</v>
      </c>
      <c r="C118">
        <v>10.8</v>
      </c>
      <c r="D118">
        <v>10.69</v>
      </c>
      <c r="E118">
        <v>10.69</v>
      </c>
      <c r="F118">
        <v>8.3561540000000001</v>
      </c>
      <c r="G118">
        <v>0</v>
      </c>
      <c r="H118" s="9">
        <f t="shared" si="14"/>
        <v>-3.818704067840076E-3</v>
      </c>
      <c r="I118" s="9">
        <f t="shared" si="15"/>
        <v>2.6217935885894838E-2</v>
      </c>
      <c r="J118" s="31">
        <f t="shared" si="18"/>
        <v>8.1576275809967062E-5</v>
      </c>
      <c r="K118" s="9">
        <f t="shared" si="16"/>
        <v>0.11553058013997004</v>
      </c>
      <c r="L118" s="9">
        <f t="shared" si="19"/>
        <v>8.6604699599914376E-5</v>
      </c>
      <c r="O118" s="21">
        <f t="shared" si="17"/>
        <v>188181.5770118236</v>
      </c>
    </row>
    <row r="119" spans="1:15" x14ac:dyDescent="0.25">
      <c r="A119" s="1">
        <v>40664</v>
      </c>
      <c r="B119">
        <v>10.65</v>
      </c>
      <c r="C119">
        <v>10.76</v>
      </c>
      <c r="D119">
        <v>10.65</v>
      </c>
      <c r="E119">
        <v>10.76</v>
      </c>
      <c r="F119">
        <v>8.3881859999999993</v>
      </c>
      <c r="G119">
        <v>0</v>
      </c>
      <c r="H119" s="9">
        <f t="shared" si="14"/>
        <v>1.3089801027922713E-2</v>
      </c>
      <c r="I119" s="9">
        <f t="shared" si="15"/>
        <v>3.9797657978367179E-2</v>
      </c>
      <c r="J119" s="31">
        <f t="shared" si="18"/>
        <v>9.0514711712137217E-5</v>
      </c>
      <c r="K119" s="9">
        <f t="shared" si="16"/>
        <v>0.13582364955011517</v>
      </c>
      <c r="L119" s="9">
        <f t="shared" si="19"/>
        <v>8.2912999636259289E-5</v>
      </c>
      <c r="O119" s="21">
        <f t="shared" si="17"/>
        <v>188902.94144273794</v>
      </c>
    </row>
    <row r="120" spans="1:15" x14ac:dyDescent="0.25">
      <c r="A120" s="1">
        <v>40634</v>
      </c>
      <c r="B120">
        <v>10.54</v>
      </c>
      <c r="C120">
        <v>10.65</v>
      </c>
      <c r="D120">
        <v>10.5</v>
      </c>
      <c r="E120">
        <v>10.65</v>
      </c>
      <c r="F120">
        <v>8.2798049999999996</v>
      </c>
      <c r="G120">
        <v>0</v>
      </c>
      <c r="H120" s="9">
        <f t="shared" si="14"/>
        <v>1.331872390306274E-2</v>
      </c>
      <c r="I120" s="9">
        <f t="shared" si="15"/>
        <v>4.3121228281496678E-2</v>
      </c>
      <c r="J120" s="31">
        <f t="shared" si="18"/>
        <v>8.4452112876660259E-5</v>
      </c>
      <c r="K120" s="9">
        <f t="shared" si="16"/>
        <v>0.12738313370602303</v>
      </c>
      <c r="L120" s="9">
        <f t="shared" si="19"/>
        <v>8.0811983736609123E-5</v>
      </c>
      <c r="O120" s="21">
        <f t="shared" si="17"/>
        <v>186462.18849609306</v>
      </c>
    </row>
    <row r="121" spans="1:15" x14ac:dyDescent="0.25">
      <c r="A121" s="1">
        <v>40603</v>
      </c>
      <c r="B121">
        <v>10.58</v>
      </c>
      <c r="C121">
        <v>10.65</v>
      </c>
      <c r="D121">
        <v>10.51</v>
      </c>
      <c r="E121">
        <v>10.54</v>
      </c>
      <c r="F121">
        <v>8.1709779999999999</v>
      </c>
      <c r="G121">
        <v>0</v>
      </c>
      <c r="H121" s="9">
        <f t="shared" si="14"/>
        <v>-2.8275031018732094E-4</v>
      </c>
      <c r="I121" s="9">
        <f t="shared" si="15"/>
        <v>3.6969173720787583E-2</v>
      </c>
      <c r="J121" s="31">
        <f t="shared" si="18"/>
        <v>8.076200050112392E-5</v>
      </c>
      <c r="K121" s="9">
        <f t="shared" si="16"/>
        <v>0.12207682134047272</v>
      </c>
      <c r="L121" s="9">
        <f t="shared" si="19"/>
        <v>7.803785983407407E-5</v>
      </c>
      <c r="O121" s="21">
        <f t="shared" si="17"/>
        <v>184011.3915766651</v>
      </c>
    </row>
    <row r="122" spans="1:15" x14ac:dyDescent="0.25">
      <c r="A122" s="1">
        <v>40575</v>
      </c>
      <c r="B122">
        <v>10.55</v>
      </c>
      <c r="C122">
        <v>10.57</v>
      </c>
      <c r="D122">
        <v>10.43</v>
      </c>
      <c r="E122">
        <v>10.57</v>
      </c>
      <c r="F122">
        <v>8.1732890000000005</v>
      </c>
      <c r="G122">
        <v>0</v>
      </c>
      <c r="H122" s="9">
        <f t="shared" si="14"/>
        <v>1.7957654206499462E-3</v>
      </c>
      <c r="I122" s="9">
        <f t="shared" si="15"/>
        <v>4.8438641057088443E-2</v>
      </c>
      <c r="J122" s="31">
        <f t="shared" si="18"/>
        <v>8.123437027185265E-5</v>
      </c>
      <c r="K122" s="9">
        <f t="shared" si="16"/>
        <v>0.12663708447163585</v>
      </c>
      <c r="L122" s="9">
        <f t="shared" si="19"/>
        <v>8.0549344369019633E-5</v>
      </c>
      <c r="O122" s="21">
        <f t="shared" si="17"/>
        <v>184063.43557016671</v>
      </c>
    </row>
    <row r="123" spans="1:15" x14ac:dyDescent="0.25">
      <c r="A123" s="1">
        <v>40544</v>
      </c>
      <c r="B123">
        <v>10.58</v>
      </c>
      <c r="C123">
        <v>10.6</v>
      </c>
      <c r="D123">
        <v>10.53</v>
      </c>
      <c r="E123">
        <v>10.58</v>
      </c>
      <c r="F123">
        <v>8.1586379999999998</v>
      </c>
      <c r="G123">
        <v>0</v>
      </c>
      <c r="H123" s="9">
        <f t="shared" si="14"/>
        <v>5.3151357346549535E-3</v>
      </c>
      <c r="I123" s="9">
        <f t="shared" si="15"/>
        <v>4.5660438394550966E-2</v>
      </c>
      <c r="J123" s="31">
        <f t="shared" si="18"/>
        <v>8.1089925979438332E-5</v>
      </c>
      <c r="K123" s="9">
        <f t="shared" si="16"/>
        <v>0.14121860530436314</v>
      </c>
      <c r="L123" s="9">
        <f t="shared" si="19"/>
        <v>8.3954436438330208E-5</v>
      </c>
      <c r="O123" s="21">
        <f t="shared" si="17"/>
        <v>183733.49331625417</v>
      </c>
    </row>
    <row r="124" spans="1:15" x14ac:dyDescent="0.25">
      <c r="A124" s="1">
        <v>40513</v>
      </c>
      <c r="B124">
        <v>10.72</v>
      </c>
      <c r="C124">
        <v>10.76</v>
      </c>
      <c r="D124">
        <v>10.5</v>
      </c>
      <c r="E124">
        <v>10.6</v>
      </c>
      <c r="F124">
        <v>8.1155030000000004</v>
      </c>
      <c r="G124">
        <v>0</v>
      </c>
      <c r="H124" s="9">
        <f t="shared" si="14"/>
        <v>-1.5964993563245666E-2</v>
      </c>
      <c r="I124" s="9">
        <f t="shared" si="15"/>
        <v>4.2427844444210466E-2</v>
      </c>
      <c r="J124" s="31">
        <f t="shared" si="18"/>
        <v>9.284108187024744E-5</v>
      </c>
      <c r="K124" s="9">
        <f t="shared" si="16"/>
        <v>0.13054514391651184</v>
      </c>
      <c r="L124" s="9">
        <f t="shared" si="19"/>
        <v>9.0364096232013614E-5</v>
      </c>
      <c r="O124" s="21">
        <f t="shared" si="17"/>
        <v>182762.08801132502</v>
      </c>
    </row>
    <row r="125" spans="1:15" x14ac:dyDescent="0.25">
      <c r="A125" s="1">
        <v>40483</v>
      </c>
      <c r="B125">
        <v>10.89</v>
      </c>
      <c r="C125">
        <v>10.94</v>
      </c>
      <c r="D125">
        <v>10.75</v>
      </c>
      <c r="E125">
        <v>10.8</v>
      </c>
      <c r="F125">
        <v>8.2471689999999995</v>
      </c>
      <c r="G125">
        <v>0</v>
      </c>
      <c r="H125" s="9">
        <f t="shared" si="14"/>
        <v>-5.6090842084868392E-3</v>
      </c>
      <c r="I125" s="9">
        <f t="shared" si="15"/>
        <v>7.6070506421257483E-2</v>
      </c>
      <c r="J125" s="31">
        <f t="shared" si="18"/>
        <v>9.6465800247094778E-5</v>
      </c>
      <c r="K125" s="9">
        <f t="shared" si="16"/>
        <v>0.14083102310678419</v>
      </c>
      <c r="L125" s="9">
        <f t="shared" si="19"/>
        <v>1.024681940758462E-4</v>
      </c>
      <c r="O125" s="21">
        <f t="shared" si="17"/>
        <v>185727.22191369667</v>
      </c>
    </row>
    <row r="126" spans="1:15" x14ac:dyDescent="0.25">
      <c r="A126" s="1">
        <v>40452</v>
      </c>
      <c r="B126">
        <v>10.88</v>
      </c>
      <c r="C126">
        <v>10.93</v>
      </c>
      <c r="D126">
        <v>10.84</v>
      </c>
      <c r="E126">
        <v>10.89</v>
      </c>
      <c r="F126">
        <v>8.2936890000000005</v>
      </c>
      <c r="G126">
        <v>0</v>
      </c>
      <c r="H126" s="9">
        <f t="shared" si="14"/>
        <v>3.5940274840671467E-3</v>
      </c>
      <c r="I126" s="9">
        <f t="shared" si="15"/>
        <v>6.3847207649109755E-2</v>
      </c>
      <c r="J126" s="31">
        <f t="shared" si="18"/>
        <v>9.1242069581780894E-5</v>
      </c>
      <c r="K126" s="9">
        <f t="shared" si="16"/>
        <v>0.1855953766050418</v>
      </c>
      <c r="L126" s="9">
        <f t="shared" si="19"/>
        <v>1.3088810305794026E-4</v>
      </c>
      <c r="O126" s="21">
        <f t="shared" si="17"/>
        <v>186774.85781923292</v>
      </c>
    </row>
    <row r="127" spans="1:15" x14ac:dyDescent="0.25">
      <c r="A127" s="1">
        <v>40422</v>
      </c>
      <c r="B127">
        <v>10.87</v>
      </c>
      <c r="C127">
        <v>10.89</v>
      </c>
      <c r="D127">
        <v>10.78</v>
      </c>
      <c r="E127">
        <v>10.88</v>
      </c>
      <c r="F127">
        <v>8.2639879999999994</v>
      </c>
      <c r="G127">
        <v>0</v>
      </c>
      <c r="H127" s="9">
        <f t="shared" si="14"/>
        <v>7.8655137516789061E-6</v>
      </c>
      <c r="I127" s="9">
        <f t="shared" si="15"/>
        <v>7.4602403685173777E-2</v>
      </c>
      <c r="J127" s="31">
        <f t="shared" si="18"/>
        <v>9.0996324842772955E-5</v>
      </c>
      <c r="K127" s="9">
        <f t="shared" si="16"/>
        <v>0.2246913185057143</v>
      </c>
      <c r="L127" s="9">
        <f t="shared" si="19"/>
        <v>1.792847357655206E-4</v>
      </c>
      <c r="O127" s="21">
        <f t="shared" si="17"/>
        <v>186105.98778418708</v>
      </c>
    </row>
    <row r="128" spans="1:15" x14ac:dyDescent="0.25">
      <c r="A128" s="1">
        <v>40391</v>
      </c>
      <c r="B128">
        <v>10.76</v>
      </c>
      <c r="C128">
        <v>10.91</v>
      </c>
      <c r="D128">
        <v>10.76</v>
      </c>
      <c r="E128">
        <v>10.91</v>
      </c>
      <c r="F128">
        <v>8.2639230000000001</v>
      </c>
      <c r="G128">
        <v>0</v>
      </c>
      <c r="H128" s="9">
        <f t="shared" si="14"/>
        <v>1.4891061531414066E-2</v>
      </c>
      <c r="I128" s="9">
        <f t="shared" si="15"/>
        <v>7.9033263886676378E-2</v>
      </c>
      <c r="J128" s="31">
        <f t="shared" si="18"/>
        <v>8.9059906620986417E-5</v>
      </c>
      <c r="K128" s="9">
        <f t="shared" si="16"/>
        <v>0.19335627648578146</v>
      </c>
      <c r="L128" s="9">
        <f t="shared" si="19"/>
        <v>1.9152504857017553E-4</v>
      </c>
      <c r="O128" s="21">
        <f t="shared" si="17"/>
        <v>186104.5239764945</v>
      </c>
    </row>
    <row r="129" spans="1:15" x14ac:dyDescent="0.25">
      <c r="A129" s="1">
        <v>40360</v>
      </c>
      <c r="B129">
        <v>10.71</v>
      </c>
      <c r="C129">
        <v>10.78</v>
      </c>
      <c r="D129">
        <v>10.66</v>
      </c>
      <c r="E129">
        <v>10.78</v>
      </c>
      <c r="F129">
        <v>8.1426700000000007</v>
      </c>
      <c r="G129">
        <v>0</v>
      </c>
      <c r="H129" s="9">
        <f t="shared" si="14"/>
        <v>9.3635496030622812E-3</v>
      </c>
      <c r="I129" s="9">
        <f t="shared" si="15"/>
        <v>7.5984242396052323E-2</v>
      </c>
      <c r="J129" s="31">
        <f t="shared" si="18"/>
        <v>8.4545627943379014E-5</v>
      </c>
      <c r="K129" s="9">
        <f t="shared" si="16"/>
        <v>0.16288189893756885</v>
      </c>
      <c r="L129" s="9">
        <f t="shared" si="19"/>
        <v>1.8871919811088006E-4</v>
      </c>
      <c r="O129" s="21">
        <f t="shared" si="17"/>
        <v>183373.89206647771</v>
      </c>
    </row>
    <row r="130" spans="1:15" x14ac:dyDescent="0.25">
      <c r="A130" s="1">
        <v>40330</v>
      </c>
      <c r="B130">
        <v>10.58</v>
      </c>
      <c r="C130">
        <v>10.71</v>
      </c>
      <c r="D130">
        <v>10.55</v>
      </c>
      <c r="E130">
        <v>10.71</v>
      </c>
      <c r="F130">
        <v>8.0671330000000001</v>
      </c>
      <c r="G130">
        <v>0</v>
      </c>
      <c r="H130" s="9">
        <f t="shared" si="14"/>
        <v>1.6328003337058736E-2</v>
      </c>
      <c r="I130" s="9">
        <f t="shared" si="15"/>
        <v>7.6946829313616891E-2</v>
      </c>
      <c r="J130" s="31">
        <f t="shared" si="18"/>
        <v>8.8686290819890506E-5</v>
      </c>
      <c r="K130" s="9">
        <f t="shared" si="16"/>
        <v>0.16021854952780151</v>
      </c>
      <c r="L130" s="9">
        <f t="shared" si="19"/>
        <v>1.9025247901435574E-4</v>
      </c>
      <c r="O130" s="21">
        <f t="shared" si="17"/>
        <v>181672.78988684551</v>
      </c>
    </row>
    <row r="131" spans="1:15" x14ac:dyDescent="0.25">
      <c r="A131" s="1">
        <v>40299</v>
      </c>
      <c r="B131">
        <v>10.49</v>
      </c>
      <c r="C131">
        <v>10.62</v>
      </c>
      <c r="D131">
        <v>10.49</v>
      </c>
      <c r="E131">
        <v>10.57</v>
      </c>
      <c r="F131">
        <v>7.9375289999999996</v>
      </c>
      <c r="G131">
        <v>0</v>
      </c>
      <c r="H131" s="9">
        <f t="shared" si="14"/>
        <v>7.3424366721816046E-3</v>
      </c>
      <c r="I131" s="9">
        <f t="shared" si="15"/>
        <v>7.4801292817049655E-2</v>
      </c>
      <c r="J131" s="31">
        <f t="shared" si="18"/>
        <v>8.0925650300308003E-5</v>
      </c>
      <c r="K131" s="9">
        <f t="shared" si="16"/>
        <v>0.14146442267924406</v>
      </c>
      <c r="L131" s="9">
        <f t="shared" si="19"/>
        <v>1.8711613325028456E-4</v>
      </c>
      <c r="O131" s="21">
        <f t="shared" si="17"/>
        <v>178754.09246850683</v>
      </c>
    </row>
    <row r="132" spans="1:15" x14ac:dyDescent="0.25">
      <c r="A132" s="1">
        <v>40269</v>
      </c>
      <c r="B132">
        <v>10.41</v>
      </c>
      <c r="C132">
        <v>10.51</v>
      </c>
      <c r="D132">
        <v>10.36</v>
      </c>
      <c r="E132">
        <v>10.51</v>
      </c>
      <c r="F132">
        <v>7.8796730000000004</v>
      </c>
      <c r="G132">
        <v>0</v>
      </c>
      <c r="H132" s="9">
        <f t="shared" si="14"/>
        <v>1.0774689613230507E-2</v>
      </c>
      <c r="I132" s="9">
        <f t="shared" si="15"/>
        <v>7.2900924516789992E-2</v>
      </c>
      <c r="J132" s="31">
        <f t="shared" si="18"/>
        <v>8.1224932969931326E-5</v>
      </c>
      <c r="K132" s="9">
        <f t="shared" si="16"/>
        <v>0.13315252952286835</v>
      </c>
      <c r="L132" s="9">
        <f t="shared" si="19"/>
        <v>1.9352505348563305E-4</v>
      </c>
      <c r="O132" s="21">
        <f t="shared" si="17"/>
        <v>177451.1685013808</v>
      </c>
    </row>
    <row r="133" spans="1:15" x14ac:dyDescent="0.25">
      <c r="A133" s="1">
        <v>40238</v>
      </c>
      <c r="B133">
        <v>10.48</v>
      </c>
      <c r="C133">
        <v>10.49</v>
      </c>
      <c r="D133">
        <v>10.41</v>
      </c>
      <c r="E133">
        <v>10.43</v>
      </c>
      <c r="F133">
        <v>7.7956770000000004</v>
      </c>
      <c r="G133">
        <v>0</v>
      </c>
      <c r="H133" s="9">
        <f t="shared" si="14"/>
        <v>-8.5884072778832606E-4</v>
      </c>
      <c r="I133" s="9">
        <f t="shared" si="15"/>
        <v>7.0538737022304177E-2</v>
      </c>
      <c r="J133" s="31">
        <f t="shared" si="18"/>
        <v>8.0033740654111526E-5</v>
      </c>
      <c r="K133" s="9">
        <f t="shared" si="16"/>
        <v>0.11323763795914928</v>
      </c>
      <c r="L133" s="9">
        <f t="shared" si="19"/>
        <v>1.9508896547687602E-4</v>
      </c>
      <c r="O133" s="21">
        <f t="shared" si="17"/>
        <v>175559.56864064522</v>
      </c>
    </row>
    <row r="134" spans="1:15" x14ac:dyDescent="0.25">
      <c r="A134" s="1">
        <v>40210</v>
      </c>
      <c r="B134">
        <v>10.46</v>
      </c>
      <c r="C134">
        <v>10.5</v>
      </c>
      <c r="D134">
        <v>10.4</v>
      </c>
      <c r="E134">
        <v>10.47</v>
      </c>
      <c r="F134">
        <v>7.802378</v>
      </c>
      <c r="G134">
        <v>0</v>
      </c>
      <c r="H134" s="9">
        <f t="shared" si="14"/>
        <v>2.2072667681756306E-3</v>
      </c>
      <c r="I134" s="9">
        <f t="shared" si="15"/>
        <v>7.5509308659663543E-2</v>
      </c>
      <c r="J134" s="31">
        <f t="shared" si="18"/>
        <v>8.0747019685888517E-5</v>
      </c>
      <c r="K134" s="9">
        <f t="shared" si="16"/>
        <v>0.10995173892787162</v>
      </c>
      <c r="L134" s="9">
        <f t="shared" si="19"/>
        <v>1.9394619707143815E-4</v>
      </c>
      <c r="O134" s="21">
        <f t="shared" si="17"/>
        <v>175710.47595369333</v>
      </c>
    </row>
    <row r="135" spans="1:15" x14ac:dyDescent="0.25">
      <c r="A135" s="1">
        <v>40179</v>
      </c>
      <c r="B135">
        <v>10.36</v>
      </c>
      <c r="C135">
        <v>10.48</v>
      </c>
      <c r="D135">
        <v>10.36</v>
      </c>
      <c r="E135">
        <v>10.48</v>
      </c>
      <c r="F135">
        <v>7.7851939999999997</v>
      </c>
      <c r="G135">
        <v>0</v>
      </c>
      <c r="H135" s="9">
        <f t="shared" si="14"/>
        <v>1.57931346099171E-2</v>
      </c>
      <c r="I135" s="9">
        <f t="shared" si="15"/>
        <v>8.8981793125751607E-2</v>
      </c>
      <c r="J135" s="31">
        <f t="shared" si="18"/>
        <v>8.9935623213812654E-5</v>
      </c>
      <c r="K135" s="9">
        <f t="shared" si="16"/>
        <v>0.11078399563516279</v>
      </c>
      <c r="L135" s="9">
        <f t="shared" si="19"/>
        <v>1.9420204546361473E-4</v>
      </c>
      <c r="O135" s="21">
        <f t="shared" si="17"/>
        <v>175323.49024000601</v>
      </c>
    </row>
    <row r="136" spans="1:15" x14ac:dyDescent="0.25">
      <c r="A136" s="1">
        <v>40148</v>
      </c>
      <c r="B136">
        <v>10.53</v>
      </c>
      <c r="C136">
        <v>10.53</v>
      </c>
      <c r="D136">
        <v>10.35</v>
      </c>
      <c r="E136">
        <v>10.35</v>
      </c>
      <c r="F136">
        <v>7.6641529999999998</v>
      </c>
      <c r="G136">
        <v>0</v>
      </c>
      <c r="H136" s="9">
        <f t="shared" si="14"/>
        <v>-1.6904568275281761E-2</v>
      </c>
      <c r="I136" s="9">
        <f t="shared" si="15"/>
        <v>6.7668998013205764E-2</v>
      </c>
      <c r="J136" s="31">
        <f t="shared" si="18"/>
        <v>9.6096169968125277E-5</v>
      </c>
      <c r="K136" s="9">
        <f t="shared" si="16"/>
        <v>9.4801894666561359E-2</v>
      </c>
      <c r="L136" s="9">
        <f t="shared" si="19"/>
        <v>1.9656677085522992E-4</v>
      </c>
      <c r="O136" s="21">
        <f t="shared" si="17"/>
        <v>172597.6325950789</v>
      </c>
    </row>
    <row r="137" spans="1:15" x14ac:dyDescent="0.25">
      <c r="A137" s="1">
        <v>40118</v>
      </c>
      <c r="B137">
        <v>10.44</v>
      </c>
      <c r="C137">
        <v>10.56</v>
      </c>
      <c r="D137">
        <v>10.41</v>
      </c>
      <c r="E137">
        <v>10.56</v>
      </c>
      <c r="F137">
        <v>7.7959399999999999</v>
      </c>
      <c r="G137">
        <v>0</v>
      </c>
      <c r="H137" s="9">
        <f t="shared" si="14"/>
        <v>1.3740080816355738E-2</v>
      </c>
      <c r="I137" s="9">
        <f t="shared" si="15"/>
        <v>7.8412508132075801E-2</v>
      </c>
      <c r="J137" s="31">
        <f t="shared" si="18"/>
        <v>1.0734673910711691E-4</v>
      </c>
      <c r="K137" s="9">
        <f t="shared" si="16"/>
        <v>0.13367276885708873</v>
      </c>
      <c r="L137" s="9">
        <f t="shared" si="19"/>
        <v>1.7578468161524464E-4</v>
      </c>
      <c r="O137" s="21">
        <f t="shared" si="17"/>
        <v>175565.49143177067</v>
      </c>
    </row>
    <row r="138" spans="1:15" x14ac:dyDescent="0.25">
      <c r="A138" s="1">
        <v>40087</v>
      </c>
      <c r="B138">
        <v>10.47</v>
      </c>
      <c r="C138">
        <v>10.49</v>
      </c>
      <c r="D138">
        <v>10.37</v>
      </c>
      <c r="E138">
        <v>10.45</v>
      </c>
      <c r="F138">
        <v>7.6902749999999997</v>
      </c>
      <c r="G138">
        <v>0</v>
      </c>
      <c r="H138" s="9">
        <f t="shared" ref="H138:H201" si="20">(F138-F139)/F139</f>
        <v>4.1311533803146281E-3</v>
      </c>
      <c r="I138" s="9">
        <f t="shared" ref="I138:I201" si="21">(F138-F149)/F149</f>
        <v>9.9336433379806868E-2</v>
      </c>
      <c r="J138" s="31">
        <f t="shared" si="18"/>
        <v>1.7051347772874506E-4</v>
      </c>
      <c r="K138" s="9">
        <f t="shared" ref="K138:K201" si="22">(F138-F161)/F161</f>
        <v>0.1218405053674283</v>
      </c>
      <c r="L138" s="9">
        <f t="shared" si="19"/>
        <v>1.7994223402526075E-4</v>
      </c>
      <c r="O138" s="21">
        <f t="shared" ref="O138:O201" si="23">O139+O139*H138</f>
        <v>173185.9031265582</v>
      </c>
    </row>
    <row r="139" spans="1:15" x14ac:dyDescent="0.25">
      <c r="A139" s="1">
        <v>40057</v>
      </c>
      <c r="B139">
        <v>10.37</v>
      </c>
      <c r="C139">
        <v>10.44</v>
      </c>
      <c r="D139">
        <v>10.35</v>
      </c>
      <c r="E139">
        <v>10.44</v>
      </c>
      <c r="F139">
        <v>7.6586360000000004</v>
      </c>
      <c r="G139">
        <v>0</v>
      </c>
      <c r="H139" s="9">
        <f t="shared" si="20"/>
        <v>1.2023286495355001E-2</v>
      </c>
      <c r="I139" s="9">
        <f t="shared" si="21"/>
        <v>0.13498047441445113</v>
      </c>
      <c r="J139" s="31">
        <f t="shared" ref="J139:J202" si="24">VAR(H139:H150)</f>
        <v>2.813407354815275E-4</v>
      </c>
      <c r="K139" s="9">
        <f t="shared" si="22"/>
        <v>0.13767722181437478</v>
      </c>
      <c r="L139" s="9">
        <f t="shared" ref="L139:L202" si="25">VAR(H139:H162)</f>
        <v>1.80360385674452E-4</v>
      </c>
      <c r="O139" s="21">
        <f t="shared" si="23"/>
        <v>172473.38910215453</v>
      </c>
    </row>
    <row r="140" spans="1:15" x14ac:dyDescent="0.25">
      <c r="A140" s="1">
        <v>40026</v>
      </c>
      <c r="B140">
        <v>10.24</v>
      </c>
      <c r="C140">
        <v>10.35</v>
      </c>
      <c r="D140">
        <v>10.17</v>
      </c>
      <c r="E140">
        <v>10.35</v>
      </c>
      <c r="F140">
        <v>7.5676480000000002</v>
      </c>
      <c r="G140">
        <v>0</v>
      </c>
      <c r="H140" s="9">
        <f t="shared" si="20"/>
        <v>1.0266536942124822E-2</v>
      </c>
      <c r="I140" s="9">
        <f t="shared" si="21"/>
        <v>9.2810308014132176E-2</v>
      </c>
      <c r="J140" s="31">
        <f t="shared" si="24"/>
        <v>3.1107988974034712E-4</v>
      </c>
      <c r="K140" s="9">
        <f t="shared" si="22"/>
        <v>0.13456426088275841</v>
      </c>
      <c r="L140" s="9">
        <f t="shared" si="25"/>
        <v>1.7875348538819971E-4</v>
      </c>
      <c r="O140" s="21">
        <f t="shared" si="23"/>
        <v>170424.32857393162</v>
      </c>
    </row>
    <row r="141" spans="1:15" x14ac:dyDescent="0.25">
      <c r="A141" s="1">
        <v>39995</v>
      </c>
      <c r="B141">
        <v>10.17</v>
      </c>
      <c r="C141">
        <v>10.28</v>
      </c>
      <c r="D141">
        <v>10.16</v>
      </c>
      <c r="E141">
        <v>10.28</v>
      </c>
      <c r="F141">
        <v>7.4907440000000003</v>
      </c>
      <c r="G141">
        <v>0</v>
      </c>
      <c r="H141" s="9">
        <f t="shared" si="20"/>
        <v>1.430323408727811E-2</v>
      </c>
      <c r="I141" s="9">
        <f t="shared" si="21"/>
        <v>6.9778169467164919E-2</v>
      </c>
      <c r="J141" s="31">
        <f t="shared" si="24"/>
        <v>3.0981828262102311E-4</v>
      </c>
      <c r="K141" s="9">
        <f t="shared" si="22"/>
        <v>0.13118989357300309</v>
      </c>
      <c r="L141" s="9">
        <f t="shared" si="25"/>
        <v>1.8044948743442855E-4</v>
      </c>
      <c r="O141" s="21">
        <f t="shared" si="23"/>
        <v>168692.44139251811</v>
      </c>
    </row>
    <row r="142" spans="1:15" x14ac:dyDescent="0.25">
      <c r="A142" s="1">
        <v>39965</v>
      </c>
      <c r="B142">
        <v>10.08</v>
      </c>
      <c r="C142">
        <v>10.18</v>
      </c>
      <c r="D142">
        <v>9.99</v>
      </c>
      <c r="E142">
        <v>10.17</v>
      </c>
      <c r="F142">
        <v>7.3851129999999996</v>
      </c>
      <c r="G142">
        <v>0</v>
      </c>
      <c r="H142" s="9">
        <f t="shared" si="20"/>
        <v>5.5613431370773432E-3</v>
      </c>
      <c r="I142" s="9">
        <f t="shared" si="21"/>
        <v>6.2130138793907365E-2</v>
      </c>
      <c r="J142" s="31">
        <f t="shared" si="24"/>
        <v>3.0632250517758145E-4</v>
      </c>
      <c r="K142" s="9">
        <f t="shared" si="22"/>
        <v>0.13023696505486265</v>
      </c>
      <c r="L142" s="9">
        <f t="shared" si="25"/>
        <v>1.7753383250790201E-4</v>
      </c>
      <c r="O142" s="21">
        <f t="shared" si="23"/>
        <v>166313.61877132946</v>
      </c>
    </row>
    <row r="143" spans="1:15" x14ac:dyDescent="0.25">
      <c r="A143" s="1">
        <v>39934</v>
      </c>
      <c r="B143">
        <v>10.09</v>
      </c>
      <c r="C143">
        <v>10.19</v>
      </c>
      <c r="D143">
        <v>10.06</v>
      </c>
      <c r="E143">
        <v>10.15</v>
      </c>
      <c r="F143">
        <v>7.3442689999999997</v>
      </c>
      <c r="G143">
        <v>0</v>
      </c>
      <c r="H143" s="9">
        <f t="shared" si="20"/>
        <v>8.5492843805688949E-3</v>
      </c>
      <c r="I143" s="9">
        <f t="shared" si="21"/>
        <v>5.615006560430446E-2</v>
      </c>
      <c r="J143" s="31">
        <f t="shared" si="24"/>
        <v>3.0849447684153645E-4</v>
      </c>
      <c r="K143" s="9">
        <f t="shared" si="22"/>
        <v>0.13342696932667586</v>
      </c>
      <c r="L143" s="9">
        <f t="shared" si="25"/>
        <v>1.8122103743607474E-4</v>
      </c>
      <c r="O143" s="21">
        <f t="shared" si="23"/>
        <v>165393.80705753496</v>
      </c>
    </row>
    <row r="144" spans="1:15" x14ac:dyDescent="0.25">
      <c r="A144" s="1">
        <v>39904</v>
      </c>
      <c r="B144">
        <v>10.11</v>
      </c>
      <c r="C144">
        <v>10.14</v>
      </c>
      <c r="D144">
        <v>10.050000000000001</v>
      </c>
      <c r="E144">
        <v>10.1</v>
      </c>
      <c r="F144">
        <v>7.2820130000000001</v>
      </c>
      <c r="G144">
        <v>0</v>
      </c>
      <c r="H144" s="9">
        <f t="shared" si="20"/>
        <v>3.7802279357245314E-3</v>
      </c>
      <c r="I144" s="9">
        <f t="shared" si="21"/>
        <v>4.7204807987388672E-2</v>
      </c>
      <c r="J144" s="31">
        <f t="shared" si="24"/>
        <v>3.1775066795824129E-4</v>
      </c>
      <c r="K144" s="9">
        <f t="shared" si="22"/>
        <v>0.11948265296929873</v>
      </c>
      <c r="L144" s="9">
        <f t="shared" si="25"/>
        <v>1.8764713588045491E-4</v>
      </c>
      <c r="O144" s="21">
        <f t="shared" si="23"/>
        <v>163991.79456967892</v>
      </c>
    </row>
    <row r="145" spans="1:15" x14ac:dyDescent="0.25">
      <c r="A145" s="1">
        <v>39873</v>
      </c>
      <c r="B145">
        <v>10.029999999999999</v>
      </c>
      <c r="C145">
        <v>10.1</v>
      </c>
      <c r="D145">
        <v>9.9600000000000009</v>
      </c>
      <c r="E145">
        <v>10.1</v>
      </c>
      <c r="F145">
        <v>7.2545890000000002</v>
      </c>
      <c r="G145">
        <v>0</v>
      </c>
      <c r="H145" s="9">
        <f t="shared" si="20"/>
        <v>1.4761525224721919E-2</v>
      </c>
      <c r="I145" s="9">
        <f t="shared" si="21"/>
        <v>3.5969233040879789E-2</v>
      </c>
      <c r="J145" s="31">
        <f t="shared" si="24"/>
        <v>3.2203653384100888E-4</v>
      </c>
      <c r="K145" s="9">
        <f t="shared" si="22"/>
        <v>0.1064508749159248</v>
      </c>
      <c r="L145" s="9">
        <f t="shared" si="25"/>
        <v>1.8764680653050211E-4</v>
      </c>
      <c r="O145" s="21">
        <f t="shared" si="23"/>
        <v>163374.2028441109</v>
      </c>
    </row>
    <row r="146" spans="1:15" x14ac:dyDescent="0.25">
      <c r="A146" s="1">
        <v>39845</v>
      </c>
      <c r="B146">
        <v>10.11</v>
      </c>
      <c r="C146">
        <v>10.130000000000001</v>
      </c>
      <c r="D146">
        <v>9.99</v>
      </c>
      <c r="E146">
        <v>9.99</v>
      </c>
      <c r="F146">
        <v>7.1490580000000001</v>
      </c>
      <c r="G146">
        <v>0</v>
      </c>
      <c r="H146" s="9">
        <f t="shared" si="20"/>
        <v>-4.0872629241231091E-3</v>
      </c>
      <c r="I146" s="9">
        <f t="shared" si="21"/>
        <v>1.7011654497668807E-2</v>
      </c>
      <c r="J146" s="31">
        <f t="shared" si="24"/>
        <v>3.079257241888453E-4</v>
      </c>
      <c r="K146" s="9">
        <f t="shared" si="22"/>
        <v>9.6042871195080273E-2</v>
      </c>
      <c r="L146" s="9">
        <f t="shared" si="25"/>
        <v>1.8359610102636732E-4</v>
      </c>
      <c r="O146" s="21">
        <f t="shared" si="23"/>
        <v>160997.63223475704</v>
      </c>
    </row>
    <row r="147" spans="1:15" x14ac:dyDescent="0.25">
      <c r="A147" s="1">
        <v>39814</v>
      </c>
      <c r="B147">
        <v>10.130000000000001</v>
      </c>
      <c r="C147">
        <v>10.26</v>
      </c>
      <c r="D147">
        <v>10.07</v>
      </c>
      <c r="E147">
        <v>10.07</v>
      </c>
      <c r="F147">
        <v>7.1783979999999996</v>
      </c>
      <c r="G147">
        <v>0</v>
      </c>
      <c r="H147" s="9">
        <f t="shared" si="20"/>
        <v>-7.0120868618439311E-3</v>
      </c>
      <c r="I147" s="9">
        <f t="shared" si="21"/>
        <v>2.4206925697607684E-2</v>
      </c>
      <c r="J147" s="31">
        <f t="shared" si="24"/>
        <v>3.0460688349293979E-4</v>
      </c>
      <c r="K147" s="9">
        <f t="shared" si="22"/>
        <v>0.10053314179578703</v>
      </c>
      <c r="L147" s="9">
        <f t="shared" si="25"/>
        <v>1.8583099056704435E-4</v>
      </c>
      <c r="O147" s="21">
        <f t="shared" si="23"/>
        <v>161658.3725070793</v>
      </c>
    </row>
    <row r="148" spans="1:15" x14ac:dyDescent="0.25">
      <c r="A148" s="1">
        <v>39783</v>
      </c>
      <c r="B148">
        <v>9.9499999999999993</v>
      </c>
      <c r="C148">
        <v>10.210000000000001</v>
      </c>
      <c r="D148">
        <v>9.92</v>
      </c>
      <c r="E148">
        <v>10.18</v>
      </c>
      <c r="F148">
        <v>7.2290890000000001</v>
      </c>
      <c r="G148">
        <v>0</v>
      </c>
      <c r="H148" s="9">
        <f t="shared" si="20"/>
        <v>3.3409197700367675E-2</v>
      </c>
      <c r="I148" s="9">
        <f t="shared" si="21"/>
        <v>3.2654271634869211E-2</v>
      </c>
      <c r="J148" s="31">
        <f t="shared" si="24"/>
        <v>3.1470403142485855E-4</v>
      </c>
      <c r="K148" s="9">
        <f t="shared" si="22"/>
        <v>0.12533972652510916</v>
      </c>
      <c r="L148" s="9">
        <f t="shared" si="25"/>
        <v>1.8110051598725397E-4</v>
      </c>
      <c r="O148" s="21">
        <f t="shared" si="23"/>
        <v>162799.93982624388</v>
      </c>
    </row>
    <row r="149" spans="1:15" x14ac:dyDescent="0.25">
      <c r="A149" s="1">
        <v>39753</v>
      </c>
      <c r="B149">
        <v>9.6199999999999992</v>
      </c>
      <c r="C149">
        <v>9.89</v>
      </c>
      <c r="D149">
        <v>9.6199999999999992</v>
      </c>
      <c r="E149">
        <v>9.89</v>
      </c>
      <c r="F149">
        <v>6.9953789999999998</v>
      </c>
      <c r="G149">
        <v>0</v>
      </c>
      <c r="H149" s="9">
        <f t="shared" si="20"/>
        <v>3.6688331463838722E-2</v>
      </c>
      <c r="I149" s="9">
        <f t="shared" si="21"/>
        <v>1.7256505326456142E-2</v>
      </c>
      <c r="J149" s="31">
        <f t="shared" si="24"/>
        <v>2.3094640295085649E-4</v>
      </c>
      <c r="K149" s="9">
        <f t="shared" si="22"/>
        <v>8.8082294694894508E-2</v>
      </c>
      <c r="L149" s="9">
        <f t="shared" si="25"/>
        <v>1.475393369561086E-4</v>
      </c>
      <c r="O149" s="21">
        <f t="shared" si="23"/>
        <v>157536.76296719685</v>
      </c>
    </row>
    <row r="150" spans="1:15" x14ac:dyDescent="0.25">
      <c r="A150" s="1">
        <v>39722</v>
      </c>
      <c r="B150">
        <v>9.9</v>
      </c>
      <c r="C150">
        <v>9.98</v>
      </c>
      <c r="D150">
        <v>9.58</v>
      </c>
      <c r="E150">
        <v>9.58</v>
      </c>
      <c r="F150">
        <v>6.7478129999999998</v>
      </c>
      <c r="G150">
        <v>0</v>
      </c>
      <c r="H150" s="9">
        <f t="shared" si="20"/>
        <v>-2.5578409176567816E-2</v>
      </c>
      <c r="I150" s="9">
        <f t="shared" si="21"/>
        <v>-1.5643790885904275E-2</v>
      </c>
      <c r="J150" s="31">
        <f t="shared" si="24"/>
        <v>1.4248472347400579E-4</v>
      </c>
      <c r="K150" s="9">
        <f t="shared" si="22"/>
        <v>4.4464656011325328E-2</v>
      </c>
      <c r="L150" s="9">
        <f t="shared" si="25"/>
        <v>1.008465620775856E-4</v>
      </c>
      <c r="O150" s="21">
        <f t="shared" si="23"/>
        <v>151961.54734832371</v>
      </c>
    </row>
    <row r="151" spans="1:15" x14ac:dyDescent="0.25">
      <c r="A151" s="1">
        <v>39692</v>
      </c>
      <c r="B151">
        <v>10.050000000000001</v>
      </c>
      <c r="C151">
        <v>10.17</v>
      </c>
      <c r="D151">
        <v>9.8699999999999992</v>
      </c>
      <c r="E151">
        <v>9.8699999999999992</v>
      </c>
      <c r="F151">
        <v>6.9249419999999997</v>
      </c>
      <c r="G151">
        <v>0</v>
      </c>
      <c r="H151" s="9">
        <f t="shared" si="20"/>
        <v>-1.1025903912043005E-2</v>
      </c>
      <c r="I151" s="9">
        <f t="shared" si="21"/>
        <v>2.8688238452079375E-2</v>
      </c>
      <c r="J151" s="31">
        <f t="shared" si="24"/>
        <v>7.9933185483133459E-5</v>
      </c>
      <c r="K151" s="9">
        <f t="shared" si="22"/>
        <v>8.3942798646351499E-2</v>
      </c>
      <c r="L151" s="9">
        <f t="shared" si="25"/>
        <v>6.6049196966902075E-5</v>
      </c>
      <c r="O151" s="21">
        <f t="shared" si="23"/>
        <v>155950.51339113805</v>
      </c>
    </row>
    <row r="152" spans="1:15" x14ac:dyDescent="0.25">
      <c r="A152" s="1">
        <v>39661</v>
      </c>
      <c r="B152">
        <v>9.98</v>
      </c>
      <c r="C152">
        <v>10.039999999999999</v>
      </c>
      <c r="D152">
        <v>9.91</v>
      </c>
      <c r="E152">
        <v>10.02</v>
      </c>
      <c r="F152">
        <v>7.0021469999999999</v>
      </c>
      <c r="G152">
        <v>0</v>
      </c>
      <c r="H152" s="9">
        <f t="shared" si="20"/>
        <v>7.0518034003463938E-3</v>
      </c>
      <c r="I152" s="9">
        <f t="shared" si="21"/>
        <v>4.9782671663299326E-2</v>
      </c>
      <c r="J152" s="31">
        <f t="shared" si="24"/>
        <v>6.061459861457364E-5</v>
      </c>
      <c r="K152" s="9">
        <f t="shared" si="22"/>
        <v>0.10385353769591733</v>
      </c>
      <c r="L152" s="9">
        <f t="shared" si="25"/>
        <v>5.684029600268721E-5</v>
      </c>
      <c r="O152" s="21">
        <f t="shared" si="23"/>
        <v>157689.17912817423</v>
      </c>
    </row>
    <row r="153" spans="1:15" x14ac:dyDescent="0.25">
      <c r="A153" s="1">
        <v>39630</v>
      </c>
      <c r="B153">
        <v>10.01</v>
      </c>
      <c r="C153">
        <v>10.08</v>
      </c>
      <c r="D153">
        <v>9.9</v>
      </c>
      <c r="E153">
        <v>9.99</v>
      </c>
      <c r="F153">
        <v>6.9531150000000004</v>
      </c>
      <c r="G153">
        <v>0</v>
      </c>
      <c r="H153" s="9">
        <f t="shared" si="20"/>
        <v>-1.0023279317872349E-4</v>
      </c>
      <c r="I153" s="9">
        <f t="shared" si="21"/>
        <v>5.0001630926227295E-2</v>
      </c>
      <c r="J153" s="31">
        <f t="shared" si="24"/>
        <v>6.6771697585003029E-5</v>
      </c>
      <c r="K153" s="9">
        <f t="shared" si="22"/>
        <v>0.10510287474574154</v>
      </c>
      <c r="L153" s="9">
        <f t="shared" si="25"/>
        <v>6.2624229678534372E-5</v>
      </c>
      <c r="O153" s="21">
        <f t="shared" si="23"/>
        <v>156584.97268534853</v>
      </c>
    </row>
    <row r="154" spans="1:15" x14ac:dyDescent="0.25">
      <c r="A154" s="1">
        <v>39600</v>
      </c>
      <c r="B154">
        <v>10.1</v>
      </c>
      <c r="C154">
        <v>10.130000000000001</v>
      </c>
      <c r="D154">
        <v>9.92</v>
      </c>
      <c r="E154">
        <v>10.029999999999999</v>
      </c>
      <c r="F154">
        <v>6.9538120000000001</v>
      </c>
      <c r="G154">
        <v>0</v>
      </c>
      <c r="H154" s="9">
        <f t="shared" si="20"/>
        <v>7.1903525027004764E-6</v>
      </c>
      <c r="I154" s="9">
        <f t="shared" si="21"/>
        <v>6.4229534530085758E-2</v>
      </c>
      <c r="J154" s="31">
        <f t="shared" si="24"/>
        <v>6.456547968938167E-5</v>
      </c>
      <c r="K154" s="9">
        <f t="shared" si="22"/>
        <v>0.12340902628790038</v>
      </c>
      <c r="L154" s="9">
        <f t="shared" si="25"/>
        <v>6.4384396370859934E-5</v>
      </c>
      <c r="O154" s="21">
        <f t="shared" si="23"/>
        <v>156600.66920783688</v>
      </c>
    </row>
    <row r="155" spans="1:15" x14ac:dyDescent="0.25">
      <c r="A155" s="1">
        <v>39569</v>
      </c>
      <c r="B155">
        <v>10.199999999999999</v>
      </c>
      <c r="C155">
        <v>10.210000000000001</v>
      </c>
      <c r="D155">
        <v>10.050000000000001</v>
      </c>
      <c r="E155">
        <v>10.07</v>
      </c>
      <c r="F155">
        <v>6.9537620000000002</v>
      </c>
      <c r="G155">
        <v>0</v>
      </c>
      <c r="H155" s="9">
        <f t="shared" si="20"/>
        <v>-6.9894399408685515E-3</v>
      </c>
      <c r="I155" s="9">
        <f t="shared" si="21"/>
        <v>7.3160771899695484E-2</v>
      </c>
      <c r="J155" s="31">
        <f t="shared" si="24"/>
        <v>6.9974927339286908E-5</v>
      </c>
      <c r="K155" s="9">
        <f t="shared" si="22"/>
        <v>0.13848655020547165</v>
      </c>
      <c r="L155" s="9">
        <f t="shared" si="25"/>
        <v>6.3907726342360386E-5</v>
      </c>
      <c r="O155" s="21">
        <f t="shared" si="23"/>
        <v>156599.5432019195</v>
      </c>
    </row>
    <row r="156" spans="1:15" x14ac:dyDescent="0.25">
      <c r="A156" s="1">
        <v>39539</v>
      </c>
      <c r="B156">
        <v>10.210000000000001</v>
      </c>
      <c r="C156">
        <v>10.27</v>
      </c>
      <c r="D156">
        <v>10.119999999999999</v>
      </c>
      <c r="E156">
        <v>10.18</v>
      </c>
      <c r="F156">
        <v>7.002707</v>
      </c>
      <c r="G156">
        <v>0</v>
      </c>
      <c r="H156" s="9">
        <f t="shared" si="20"/>
        <v>-3.8079657442411678E-3</v>
      </c>
      <c r="I156" s="9">
        <f t="shared" si="21"/>
        <v>7.6544220715711292E-2</v>
      </c>
      <c r="J156" s="31">
        <f t="shared" si="24"/>
        <v>7.2141217606841196E-5</v>
      </c>
      <c r="K156" s="9">
        <f t="shared" si="22"/>
        <v>0.14778887734076851</v>
      </c>
      <c r="L156" s="9">
        <f t="shared" si="25"/>
        <v>5.8911702469909402E-5</v>
      </c>
      <c r="O156" s="21">
        <f t="shared" si="23"/>
        <v>157701.79039444894</v>
      </c>
    </row>
    <row r="157" spans="1:15" x14ac:dyDescent="0.25">
      <c r="A157" s="1">
        <v>39508</v>
      </c>
      <c r="B157">
        <v>10.25</v>
      </c>
      <c r="C157">
        <v>10.29</v>
      </c>
      <c r="D157">
        <v>10.119999999999999</v>
      </c>
      <c r="E157">
        <v>10.26</v>
      </c>
      <c r="F157">
        <v>7.0294749999999997</v>
      </c>
      <c r="G157">
        <v>0</v>
      </c>
      <c r="H157" s="9">
        <f t="shared" si="20"/>
        <v>2.9587352245153921E-3</v>
      </c>
      <c r="I157" s="9">
        <f t="shared" si="21"/>
        <v>7.2117078438160995E-2</v>
      </c>
      <c r="J157" s="31">
        <f t="shared" si="24"/>
        <v>6.360138096207748E-5</v>
      </c>
      <c r="K157" s="9">
        <f t="shared" si="22"/>
        <v>0.15100042997907076</v>
      </c>
      <c r="L157" s="9">
        <f t="shared" si="25"/>
        <v>5.7569256638482273E-5</v>
      </c>
      <c r="O157" s="21">
        <f t="shared" si="23"/>
        <v>158304.60892238087</v>
      </c>
    </row>
    <row r="158" spans="1:15" x14ac:dyDescent="0.25">
      <c r="A158" s="1">
        <v>39479</v>
      </c>
      <c r="B158">
        <v>10.31</v>
      </c>
      <c r="C158">
        <v>10.32</v>
      </c>
      <c r="D158">
        <v>10.1</v>
      </c>
      <c r="E158">
        <v>10.27</v>
      </c>
      <c r="F158">
        <v>7.0087380000000001</v>
      </c>
      <c r="G158">
        <v>0</v>
      </c>
      <c r="H158" s="9">
        <f t="shared" si="20"/>
        <v>1.1777741939032725E-3</v>
      </c>
      <c r="I158" s="9">
        <f t="shared" si="21"/>
        <v>7.4530003949340534E-2</v>
      </c>
      <c r="J158" s="31">
        <f t="shared" si="24"/>
        <v>6.6128146181978565E-5</v>
      </c>
      <c r="K158" s="9">
        <f t="shared" si="22"/>
        <v>0.14527065118317462</v>
      </c>
      <c r="L158" s="9">
        <f t="shared" si="25"/>
        <v>6.8085034424769197E-5</v>
      </c>
      <c r="O158" s="21">
        <f t="shared" si="23"/>
        <v>157837.60922820409</v>
      </c>
    </row>
    <row r="159" spans="1:15" x14ac:dyDescent="0.25">
      <c r="A159" s="1">
        <v>39448</v>
      </c>
      <c r="B159">
        <v>10.220000000000001</v>
      </c>
      <c r="C159">
        <v>10.37</v>
      </c>
      <c r="D159">
        <v>10.220000000000001</v>
      </c>
      <c r="E159">
        <v>10.3</v>
      </c>
      <c r="F159">
        <v>7.0004929999999996</v>
      </c>
      <c r="G159">
        <v>0</v>
      </c>
      <c r="H159" s="9">
        <f t="shared" si="20"/>
        <v>1.800017479286237E-2</v>
      </c>
      <c r="I159" s="9">
        <f t="shared" si="21"/>
        <v>7.3258205439349355E-2</v>
      </c>
      <c r="J159" s="31">
        <f t="shared" si="24"/>
        <v>7.0372849712935061E-5</v>
      </c>
      <c r="K159" s="9">
        <f t="shared" si="22"/>
        <v>0.13223125391603119</v>
      </c>
      <c r="L159" s="9">
        <f t="shared" si="25"/>
        <v>6.7423736861630098E-5</v>
      </c>
      <c r="O159" s="21">
        <f t="shared" si="23"/>
        <v>157651.93085242709</v>
      </c>
    </row>
    <row r="160" spans="1:15" x14ac:dyDescent="0.25">
      <c r="A160" s="1">
        <v>39417</v>
      </c>
      <c r="B160">
        <v>10.210000000000001</v>
      </c>
      <c r="C160">
        <v>10.210000000000001</v>
      </c>
      <c r="D160">
        <v>10.039999999999999</v>
      </c>
      <c r="E160">
        <v>10.16</v>
      </c>
      <c r="F160">
        <v>6.8767110000000002</v>
      </c>
      <c r="G160">
        <v>0</v>
      </c>
      <c r="H160" s="9">
        <f t="shared" si="20"/>
        <v>3.1595675714787487E-3</v>
      </c>
      <c r="I160" s="9">
        <f t="shared" si="21"/>
        <v>7.0485655403081937E-2</v>
      </c>
      <c r="J160" s="31">
        <f t="shared" si="24"/>
        <v>6.2984924593014122E-5</v>
      </c>
      <c r="K160" s="9">
        <f t="shared" si="22"/>
        <v>0.11656126244757531</v>
      </c>
      <c r="L160" s="9">
        <f t="shared" si="25"/>
        <v>6.1668641329730133E-5</v>
      </c>
      <c r="O160" s="21">
        <f t="shared" si="23"/>
        <v>154864.34556310889</v>
      </c>
    </row>
    <row r="161" spans="1:15" x14ac:dyDescent="0.25">
      <c r="A161" s="1">
        <v>39387</v>
      </c>
      <c r="B161">
        <v>10.07</v>
      </c>
      <c r="C161">
        <v>10.210000000000001</v>
      </c>
      <c r="D161">
        <v>10.050000000000001</v>
      </c>
      <c r="E161">
        <v>10.17</v>
      </c>
      <c r="F161">
        <v>6.8550519999999997</v>
      </c>
      <c r="G161">
        <v>0</v>
      </c>
      <c r="H161" s="9">
        <f t="shared" si="20"/>
        <v>1.8306199008945291E-2</v>
      </c>
      <c r="I161" s="9">
        <f t="shared" si="21"/>
        <v>6.625541095240528E-2</v>
      </c>
      <c r="J161" s="31">
        <f t="shared" si="24"/>
        <v>7.1996974929644305E-5</v>
      </c>
      <c r="K161" s="9">
        <f t="shared" si="22"/>
        <v>0.1118229102550815</v>
      </c>
      <c r="L161" s="9">
        <f t="shared" si="25"/>
        <v>6.2695954120514633E-5</v>
      </c>
      <c r="O161" s="21">
        <f t="shared" si="23"/>
        <v>154376.58231981547</v>
      </c>
    </row>
    <row r="162" spans="1:15" x14ac:dyDescent="0.25">
      <c r="A162" s="1">
        <v>39356</v>
      </c>
      <c r="B162">
        <v>9.99</v>
      </c>
      <c r="C162">
        <v>10.1</v>
      </c>
      <c r="D162">
        <v>9.9499999999999993</v>
      </c>
      <c r="E162">
        <v>10.029999999999999</v>
      </c>
      <c r="F162">
        <v>6.7318179999999996</v>
      </c>
      <c r="G162">
        <v>0</v>
      </c>
      <c r="H162" s="9">
        <f t="shared" si="20"/>
        <v>9.2541452201857603E-3</v>
      </c>
      <c r="I162" s="9">
        <f t="shared" si="21"/>
        <v>4.1988859457256424E-2</v>
      </c>
      <c r="J162" s="31">
        <f t="shared" si="24"/>
        <v>5.9057812466348329E-5</v>
      </c>
      <c r="K162" s="9">
        <f t="shared" si="22"/>
        <v>0.10257301836541262</v>
      </c>
      <c r="L162" s="9">
        <f t="shared" si="25"/>
        <v>5.4512857174060006E-5</v>
      </c>
      <c r="O162" s="21">
        <f t="shared" si="23"/>
        <v>151601.33805535181</v>
      </c>
    </row>
    <row r="163" spans="1:15" x14ac:dyDescent="0.25">
      <c r="A163" s="1">
        <v>39326</v>
      </c>
      <c r="B163">
        <v>9.94</v>
      </c>
      <c r="C163">
        <v>10.06</v>
      </c>
      <c r="D163">
        <v>9.94</v>
      </c>
      <c r="E163">
        <v>9.98</v>
      </c>
      <c r="F163">
        <v>6.6700920000000004</v>
      </c>
      <c r="G163">
        <v>0</v>
      </c>
      <c r="H163" s="9">
        <f t="shared" si="20"/>
        <v>7.2618500381456735E-3</v>
      </c>
      <c r="I163" s="9">
        <f t="shared" si="21"/>
        <v>4.4051804290727727E-2</v>
      </c>
      <c r="J163" s="31">
        <f t="shared" si="24"/>
        <v>5.756326725845219E-5</v>
      </c>
      <c r="K163" s="9">
        <f t="shared" si="22"/>
        <v>9.7731840811658741E-2</v>
      </c>
      <c r="L163" s="9">
        <f t="shared" si="25"/>
        <v>5.9742710178833951E-5</v>
      </c>
      <c r="O163" s="21">
        <f t="shared" si="23"/>
        <v>150211.26123022009</v>
      </c>
    </row>
    <row r="164" spans="1:15" x14ac:dyDescent="0.25">
      <c r="A164" s="1">
        <v>39295</v>
      </c>
      <c r="B164">
        <v>9.8699999999999992</v>
      </c>
      <c r="C164">
        <v>9.9600000000000009</v>
      </c>
      <c r="D164">
        <v>9.84</v>
      </c>
      <c r="E164">
        <v>9.9499999999999993</v>
      </c>
      <c r="F164">
        <v>6.6220039999999996</v>
      </c>
      <c r="G164">
        <v>0</v>
      </c>
      <c r="H164" s="9">
        <f t="shared" si="20"/>
        <v>1.3448772353403486E-2</v>
      </c>
      <c r="I164" s="9">
        <f t="shared" si="21"/>
        <v>4.3925890449959842E-2</v>
      </c>
      <c r="J164" s="31">
        <f t="shared" si="24"/>
        <v>5.8149432492987328E-5</v>
      </c>
      <c r="K164" s="9">
        <f t="shared" si="22"/>
        <v>8.0829231532839066E-2</v>
      </c>
      <c r="L164" s="9">
        <f t="shared" si="25"/>
        <v>6.7718526327492729E-5</v>
      </c>
      <c r="O164" s="21">
        <f t="shared" si="23"/>
        <v>149128.31377911463</v>
      </c>
    </row>
    <row r="165" spans="1:15" x14ac:dyDescent="0.25">
      <c r="A165" s="1">
        <v>39264</v>
      </c>
      <c r="B165">
        <v>9.84</v>
      </c>
      <c r="C165">
        <v>9.8699999999999992</v>
      </c>
      <c r="D165">
        <v>9.75</v>
      </c>
      <c r="E165">
        <v>9.86</v>
      </c>
      <c r="F165">
        <v>6.5341279999999999</v>
      </c>
      <c r="G165">
        <v>0</v>
      </c>
      <c r="H165" s="9">
        <f t="shared" si="20"/>
        <v>8.3994603455529761E-3</v>
      </c>
      <c r="I165" s="9">
        <f t="shared" si="21"/>
        <v>3.8510600897100393E-2</v>
      </c>
      <c r="J165" s="31">
        <f t="shared" si="24"/>
        <v>6.3922101797719291E-5</v>
      </c>
      <c r="K165" s="9">
        <f t="shared" si="22"/>
        <v>5.4812872855889448E-2</v>
      </c>
      <c r="L165" s="9">
        <f t="shared" si="25"/>
        <v>6.7876724453679052E-5</v>
      </c>
      <c r="O165" s="21">
        <f t="shared" si="23"/>
        <v>147149.33585918986</v>
      </c>
    </row>
    <row r="166" spans="1:15" x14ac:dyDescent="0.25">
      <c r="A166" s="1">
        <v>39234</v>
      </c>
      <c r="B166">
        <v>9.8699999999999992</v>
      </c>
      <c r="C166">
        <v>9.8800000000000008</v>
      </c>
      <c r="D166">
        <v>9.73</v>
      </c>
      <c r="E166">
        <v>9.82</v>
      </c>
      <c r="F166">
        <v>6.4797019999999996</v>
      </c>
      <c r="G166">
        <v>0</v>
      </c>
      <c r="H166" s="9">
        <f t="shared" si="20"/>
        <v>-3.8586877817341899E-3</v>
      </c>
      <c r="I166" s="9">
        <f t="shared" si="21"/>
        <v>4.6815144622224483E-2</v>
      </c>
      <c r="J166" s="31">
        <f t="shared" si="24"/>
        <v>6.955039260643671E-5</v>
      </c>
      <c r="K166" s="9">
        <f t="shared" si="22"/>
        <v>6.0272211229028136E-2</v>
      </c>
      <c r="L166" s="9">
        <f t="shared" si="25"/>
        <v>7.3090957554065777E-5</v>
      </c>
      <c r="O166" s="21">
        <f t="shared" si="23"/>
        <v>145923.6558979965</v>
      </c>
    </row>
    <row r="167" spans="1:15" x14ac:dyDescent="0.25">
      <c r="A167" s="1">
        <v>39203</v>
      </c>
      <c r="B167">
        <v>10.01</v>
      </c>
      <c r="C167">
        <v>10.02</v>
      </c>
      <c r="D167">
        <v>9.9</v>
      </c>
      <c r="E167">
        <v>9.9</v>
      </c>
      <c r="F167">
        <v>6.5048019999999998</v>
      </c>
      <c r="G167">
        <v>0</v>
      </c>
      <c r="H167" s="9">
        <f t="shared" si="20"/>
        <v>-7.9046705395912874E-3</v>
      </c>
      <c r="I167" s="9">
        <f t="shared" si="21"/>
        <v>6.4981744953257231E-2</v>
      </c>
      <c r="J167" s="31">
        <f t="shared" si="24"/>
        <v>6.3622508394860561E-5</v>
      </c>
      <c r="K167" s="9">
        <f t="shared" si="22"/>
        <v>5.3705292094215942E-2</v>
      </c>
      <c r="L167" s="9">
        <f t="shared" si="25"/>
        <v>7.1974579084630751E-5</v>
      </c>
      <c r="O167" s="21">
        <f t="shared" si="23"/>
        <v>146488.91086852443</v>
      </c>
    </row>
    <row r="168" spans="1:15" x14ac:dyDescent="0.25">
      <c r="A168" s="1">
        <v>39173</v>
      </c>
      <c r="B168">
        <v>10.01</v>
      </c>
      <c r="C168">
        <v>10.029999999999999</v>
      </c>
      <c r="D168">
        <v>9.9600000000000009</v>
      </c>
      <c r="E168">
        <v>10.02</v>
      </c>
      <c r="F168">
        <v>6.5566300000000002</v>
      </c>
      <c r="G168">
        <v>0</v>
      </c>
      <c r="H168" s="9">
        <f t="shared" si="20"/>
        <v>5.2160117548073134E-3</v>
      </c>
      <c r="I168" s="9">
        <f t="shared" si="21"/>
        <v>7.4673977768711888E-2</v>
      </c>
      <c r="J168" s="31">
        <f t="shared" si="24"/>
        <v>5.0939670722773628E-5</v>
      </c>
      <c r="K168" s="9">
        <f t="shared" si="22"/>
        <v>6.8126429516294051E-2</v>
      </c>
      <c r="L168" s="9">
        <f t="shared" si="25"/>
        <v>6.9521305896310832E-5</v>
      </c>
      <c r="O168" s="21">
        <f t="shared" si="23"/>
        <v>147656.08356225037</v>
      </c>
    </row>
    <row r="169" spans="1:15" x14ac:dyDescent="0.25">
      <c r="A169" s="1">
        <v>39142</v>
      </c>
      <c r="B169">
        <v>10.050000000000001</v>
      </c>
      <c r="C169">
        <v>10.07</v>
      </c>
      <c r="D169">
        <v>10.01</v>
      </c>
      <c r="E169">
        <v>10.01</v>
      </c>
      <c r="F169">
        <v>6.522608</v>
      </c>
      <c r="G169">
        <v>0</v>
      </c>
      <c r="H169" s="9">
        <f t="shared" si="20"/>
        <v>-7.2056547526049303E-6</v>
      </c>
      <c r="I169" s="9">
        <f t="shared" si="21"/>
        <v>6.8006446083800992E-2</v>
      </c>
      <c r="J169" s="31">
        <f t="shared" si="24"/>
        <v>5.6296876612275537E-5</v>
      </c>
      <c r="K169" s="9">
        <f t="shared" si="22"/>
        <v>7.3756154961395676E-2</v>
      </c>
      <c r="L169" s="9">
        <f t="shared" si="25"/>
        <v>7.4184541224282059E-5</v>
      </c>
      <c r="O169" s="21">
        <f t="shared" si="23"/>
        <v>146889.90409582402</v>
      </c>
    </row>
    <row r="170" spans="1:15" x14ac:dyDescent="0.25">
      <c r="A170" s="1">
        <v>39114</v>
      </c>
      <c r="B170">
        <v>9.94</v>
      </c>
      <c r="C170">
        <v>10.07</v>
      </c>
      <c r="D170">
        <v>9.94</v>
      </c>
      <c r="E170">
        <v>10.050000000000001</v>
      </c>
      <c r="F170">
        <v>6.5226550000000003</v>
      </c>
      <c r="G170">
        <v>0</v>
      </c>
      <c r="H170" s="9">
        <f t="shared" si="20"/>
        <v>1.5370372936013959E-2</v>
      </c>
      <c r="I170" s="9">
        <f t="shared" si="21"/>
        <v>6.5841716339402334E-2</v>
      </c>
      <c r="J170" s="31">
        <f t="shared" si="24"/>
        <v>7.4944545314850722E-5</v>
      </c>
      <c r="K170" s="9">
        <f t="shared" si="22"/>
        <v>8.8705935371878791E-2</v>
      </c>
      <c r="L170" s="9">
        <f t="shared" si="25"/>
        <v>7.7024733342332972E-5</v>
      </c>
      <c r="O170" s="21">
        <f t="shared" si="23"/>
        <v>146890.96254138637</v>
      </c>
    </row>
    <row r="171" spans="1:15" x14ac:dyDescent="0.25">
      <c r="A171" s="1">
        <v>39083</v>
      </c>
      <c r="B171">
        <v>10.01</v>
      </c>
      <c r="C171">
        <v>10.039999999999999</v>
      </c>
      <c r="D171">
        <v>9.91</v>
      </c>
      <c r="E171">
        <v>9.94</v>
      </c>
      <c r="F171">
        <v>6.4239170000000003</v>
      </c>
      <c r="G171">
        <v>0</v>
      </c>
      <c r="H171" s="9">
        <f t="shared" si="20"/>
        <v>-8.0462398255431078E-4</v>
      </c>
      <c r="I171" s="9">
        <f t="shared" si="21"/>
        <v>3.8978197673008183E-2</v>
      </c>
      <c r="J171" s="31">
        <f t="shared" si="24"/>
        <v>6.3242659279898417E-5</v>
      </c>
      <c r="K171" s="9">
        <f t="shared" si="22"/>
        <v>6.651316249311634E-2</v>
      </c>
      <c r="L171" s="9">
        <f t="shared" si="25"/>
        <v>7.3838704835808161E-5</v>
      </c>
      <c r="O171" s="21">
        <f t="shared" si="23"/>
        <v>144667.37109596861</v>
      </c>
    </row>
    <row r="172" spans="1:15" x14ac:dyDescent="0.25">
      <c r="A172" s="1">
        <v>39052</v>
      </c>
      <c r="B172">
        <v>10.1</v>
      </c>
      <c r="C172">
        <v>10.1</v>
      </c>
      <c r="D172">
        <v>9.99</v>
      </c>
      <c r="E172">
        <v>9.99</v>
      </c>
      <c r="F172">
        <v>6.4290900000000004</v>
      </c>
      <c r="G172">
        <v>0</v>
      </c>
      <c r="H172" s="9">
        <f t="shared" si="20"/>
        <v>-4.8690923539445848E-3</v>
      </c>
      <c r="I172" s="9">
        <f t="shared" si="21"/>
        <v>4.3881711299061738E-2</v>
      </c>
      <c r="J172" s="31">
        <f t="shared" si="24"/>
        <v>6.3481557756962277E-5</v>
      </c>
      <c r="K172" s="9">
        <f t="shared" si="22"/>
        <v>6.0821039900272093E-2</v>
      </c>
      <c r="L172" s="9">
        <f t="shared" si="25"/>
        <v>7.4248072962682714E-5</v>
      </c>
      <c r="O172" s="21">
        <f t="shared" si="23"/>
        <v>144783.8676681814</v>
      </c>
    </row>
    <row r="173" spans="1:15" x14ac:dyDescent="0.25">
      <c r="A173" s="1">
        <v>39022</v>
      </c>
      <c r="B173">
        <v>10.029999999999999</v>
      </c>
      <c r="C173">
        <v>10.08</v>
      </c>
      <c r="D173">
        <v>9.9600000000000009</v>
      </c>
      <c r="E173">
        <v>10.08</v>
      </c>
      <c r="F173">
        <v>6.460547</v>
      </c>
      <c r="G173">
        <v>0</v>
      </c>
      <c r="H173" s="9">
        <f t="shared" si="20"/>
        <v>1.1252281386081003E-2</v>
      </c>
      <c r="I173" s="9">
        <f t="shared" si="21"/>
        <v>4.7838027688154129E-2</v>
      </c>
      <c r="J173" s="31">
        <f t="shared" si="24"/>
        <v>5.9064010844602176E-5</v>
      </c>
      <c r="K173" s="9">
        <f t="shared" si="22"/>
        <v>7.3729379618120386E-2</v>
      </c>
      <c r="L173" s="9">
        <f t="shared" si="25"/>
        <v>7.2797605953981681E-5</v>
      </c>
      <c r="O173" s="21">
        <f t="shared" si="23"/>
        <v>145492.28303104581</v>
      </c>
    </row>
    <row r="174" spans="1:15" x14ac:dyDescent="0.25">
      <c r="A174" s="1">
        <v>38991</v>
      </c>
      <c r="B174">
        <v>9.99</v>
      </c>
      <c r="C174">
        <v>10.01</v>
      </c>
      <c r="D174">
        <v>9.9</v>
      </c>
      <c r="E174">
        <v>10.01</v>
      </c>
      <c r="F174">
        <v>6.3886599999999998</v>
      </c>
      <c r="G174">
        <v>0</v>
      </c>
      <c r="H174" s="9">
        <f t="shared" si="20"/>
        <v>7.1403731079051989E-3</v>
      </c>
      <c r="I174" s="9">
        <f t="shared" si="21"/>
        <v>4.6368772820414503E-2</v>
      </c>
      <c r="J174" s="31">
        <f t="shared" si="24"/>
        <v>5.4905018596022004E-5</v>
      </c>
      <c r="K174" s="9">
        <f t="shared" si="22"/>
        <v>7.0849453919846053E-2</v>
      </c>
      <c r="L174" s="9">
        <f t="shared" si="25"/>
        <v>7.5071663943697967E-5</v>
      </c>
      <c r="O174" s="21">
        <f t="shared" si="23"/>
        <v>143873.37928338282</v>
      </c>
    </row>
    <row r="175" spans="1:15" x14ac:dyDescent="0.25">
      <c r="A175" s="1">
        <v>38961</v>
      </c>
      <c r="B175">
        <v>9.94</v>
      </c>
      <c r="C175">
        <v>10.02</v>
      </c>
      <c r="D175">
        <v>9.9</v>
      </c>
      <c r="E175">
        <v>9.98</v>
      </c>
      <c r="F175">
        <v>6.3433659999999996</v>
      </c>
      <c r="G175">
        <v>0</v>
      </c>
      <c r="H175" s="9">
        <f t="shared" si="20"/>
        <v>8.191580631759246E-3</v>
      </c>
      <c r="I175" s="9">
        <f t="shared" si="21"/>
        <v>4.3960838339574274E-2</v>
      </c>
      <c r="J175" s="31">
        <f t="shared" si="24"/>
        <v>6.6444430127247597E-5</v>
      </c>
      <c r="K175" s="9">
        <f t="shared" si="22"/>
        <v>5.4699376478019451E-2</v>
      </c>
      <c r="L175" s="9">
        <f t="shared" si="25"/>
        <v>7.567976889406172E-5</v>
      </c>
      <c r="O175" s="21">
        <f t="shared" si="23"/>
        <v>142853.35304294093</v>
      </c>
    </row>
    <row r="176" spans="1:15" x14ac:dyDescent="0.25">
      <c r="A176" s="1">
        <v>38930</v>
      </c>
      <c r="B176">
        <v>9.83</v>
      </c>
      <c r="C176">
        <v>9.94</v>
      </c>
      <c r="D176">
        <v>9.82</v>
      </c>
      <c r="E176">
        <v>9.94</v>
      </c>
      <c r="F176">
        <v>6.2918260000000004</v>
      </c>
      <c r="G176">
        <v>0</v>
      </c>
      <c r="H176" s="9">
        <f t="shared" si="20"/>
        <v>1.646321761832148E-2</v>
      </c>
      <c r="I176" s="9">
        <f t="shared" si="21"/>
        <v>2.6938289454119562E-2</v>
      </c>
      <c r="J176" s="31">
        <f t="shared" si="24"/>
        <v>7.8654800593354153E-5</v>
      </c>
      <c r="K176" s="9">
        <f t="shared" si="22"/>
        <v>5.4999312521169359E-2</v>
      </c>
      <c r="L176" s="9">
        <f t="shared" si="25"/>
        <v>7.4287061935211383E-5</v>
      </c>
      <c r="O176" s="21">
        <f t="shared" si="23"/>
        <v>141692.66614329914</v>
      </c>
    </row>
    <row r="177" spans="1:15" x14ac:dyDescent="0.25">
      <c r="A177" s="1">
        <v>38899</v>
      </c>
      <c r="B177">
        <v>9.73</v>
      </c>
      <c r="C177">
        <v>9.82</v>
      </c>
      <c r="D177">
        <v>9.69</v>
      </c>
      <c r="E177">
        <v>9.82</v>
      </c>
      <c r="F177">
        <v>6.1899199999999999</v>
      </c>
      <c r="G177">
        <v>0</v>
      </c>
      <c r="H177" s="9">
        <f t="shared" si="20"/>
        <v>1.3428510617397138E-2</v>
      </c>
      <c r="I177" s="9">
        <f t="shared" si="21"/>
        <v>-7.5307708264559143E-4</v>
      </c>
      <c r="J177" s="31">
        <f t="shared" si="24"/>
        <v>7.150460172235506E-5</v>
      </c>
      <c r="K177" s="9">
        <f t="shared" si="22"/>
        <v>3.9640021249911998E-2</v>
      </c>
      <c r="L177" s="9">
        <f t="shared" si="25"/>
        <v>7.8393872366679064E-5</v>
      </c>
      <c r="O177" s="21">
        <f t="shared" si="23"/>
        <v>139397.73096295577</v>
      </c>
    </row>
    <row r="178" spans="1:15" x14ac:dyDescent="0.25">
      <c r="A178" s="1">
        <v>38869</v>
      </c>
      <c r="B178">
        <v>9.76</v>
      </c>
      <c r="C178">
        <v>9.82</v>
      </c>
      <c r="D178">
        <v>9.68</v>
      </c>
      <c r="E178">
        <v>9.73</v>
      </c>
      <c r="F178">
        <v>6.1078999999999999</v>
      </c>
      <c r="G178">
        <v>0</v>
      </c>
      <c r="H178" s="9">
        <f t="shared" si="20"/>
        <v>1.1242343724619298E-3</v>
      </c>
      <c r="I178" s="9">
        <f t="shared" si="21"/>
        <v>-5.6566814866158919E-4</v>
      </c>
      <c r="J178" s="31">
        <f t="shared" si="24"/>
        <v>6.4767391057177483E-5</v>
      </c>
      <c r="K178" s="9">
        <f t="shared" si="22"/>
        <v>4.5863437929950901E-2</v>
      </c>
      <c r="L178" s="9">
        <f t="shared" si="25"/>
        <v>7.5333213529592993E-5</v>
      </c>
      <c r="O178" s="21">
        <f t="shared" si="23"/>
        <v>137550.6308560753</v>
      </c>
    </row>
    <row r="179" spans="1:15" x14ac:dyDescent="0.25">
      <c r="A179" s="1">
        <v>38838</v>
      </c>
      <c r="B179">
        <v>9.7799999999999994</v>
      </c>
      <c r="C179">
        <v>9.8000000000000007</v>
      </c>
      <c r="D179">
        <v>9.75</v>
      </c>
      <c r="E179">
        <v>9.76</v>
      </c>
      <c r="F179">
        <v>6.1010410000000004</v>
      </c>
      <c r="G179">
        <v>0</v>
      </c>
      <c r="H179" s="9">
        <f t="shared" si="20"/>
        <v>-1.0205862713871905E-3</v>
      </c>
      <c r="I179" s="9">
        <f t="shared" si="21"/>
        <v>-1.1699481554736334E-2</v>
      </c>
      <c r="J179" s="31">
        <f t="shared" si="24"/>
        <v>6.8130544116270757E-5</v>
      </c>
      <c r="K179" s="9">
        <f t="shared" si="22"/>
        <v>5.4682709629529105E-2</v>
      </c>
      <c r="L179" s="9">
        <f t="shared" si="25"/>
        <v>7.5728006666773203E-5</v>
      </c>
      <c r="O179" s="21">
        <f t="shared" si="23"/>
        <v>137396.16536432825</v>
      </c>
    </row>
    <row r="180" spans="1:15" x14ac:dyDescent="0.25">
      <c r="A180" s="1">
        <v>38808</v>
      </c>
      <c r="B180">
        <v>9.86</v>
      </c>
      <c r="C180">
        <v>9.8800000000000008</v>
      </c>
      <c r="D180">
        <v>9.7799999999999994</v>
      </c>
      <c r="E180">
        <v>9.81</v>
      </c>
      <c r="F180">
        <v>6.1072740000000003</v>
      </c>
      <c r="G180">
        <v>0</v>
      </c>
      <c r="H180" s="9">
        <f t="shared" si="20"/>
        <v>-2.0340793258255873E-3</v>
      </c>
      <c r="I180" s="9">
        <f t="shared" si="21"/>
        <v>-5.0771857344862545E-3</v>
      </c>
      <c r="J180" s="31">
        <f t="shared" si="24"/>
        <v>7.8079983339103201E-5</v>
      </c>
      <c r="K180" s="9">
        <f t="shared" si="22"/>
        <v>6.1746471116124246E-2</v>
      </c>
      <c r="L180" s="9">
        <f t="shared" si="25"/>
        <v>7.7145927727000725E-5</v>
      </c>
      <c r="O180" s="21">
        <f t="shared" si="23"/>
        <v>137536.53326198962</v>
      </c>
    </row>
    <row r="181" spans="1:15" x14ac:dyDescent="0.25">
      <c r="A181" s="1">
        <v>38777</v>
      </c>
      <c r="B181">
        <v>9.99</v>
      </c>
      <c r="C181">
        <v>9.99</v>
      </c>
      <c r="D181">
        <v>9.8699999999999992</v>
      </c>
      <c r="E181">
        <v>9.8699999999999992</v>
      </c>
      <c r="F181">
        <v>6.1197220000000003</v>
      </c>
      <c r="G181">
        <v>0</v>
      </c>
      <c r="H181" s="9">
        <f t="shared" si="20"/>
        <v>-1.0221063905424524E-2</v>
      </c>
      <c r="I181" s="9">
        <f t="shared" si="21"/>
        <v>7.4327882578046432E-3</v>
      </c>
      <c r="J181" s="31">
        <f t="shared" si="24"/>
        <v>9.1979016361114742E-5</v>
      </c>
      <c r="K181" s="9">
        <f t="shared" si="22"/>
        <v>5.9395123687402643E-2</v>
      </c>
      <c r="L181" s="9">
        <f t="shared" si="25"/>
        <v>1.0718767924743455E-4</v>
      </c>
      <c r="O181" s="21">
        <f t="shared" si="23"/>
        <v>137816.86369518211</v>
      </c>
    </row>
    <row r="182" spans="1:15" x14ac:dyDescent="0.25">
      <c r="A182" s="1">
        <v>38749</v>
      </c>
      <c r="B182">
        <v>10</v>
      </c>
      <c r="C182">
        <v>10.01</v>
      </c>
      <c r="D182">
        <v>9.9700000000000006</v>
      </c>
      <c r="E182">
        <v>10.01</v>
      </c>
      <c r="F182">
        <v>6.1829179999999999</v>
      </c>
      <c r="G182">
        <v>0</v>
      </c>
      <c r="H182" s="9">
        <f t="shared" si="20"/>
        <v>3.9111324715895533E-3</v>
      </c>
      <c r="I182" s="9">
        <f t="shared" si="21"/>
        <v>3.1999933235411906E-2</v>
      </c>
      <c r="J182" s="31">
        <f t="shared" si="24"/>
        <v>8.3267900682820306E-5</v>
      </c>
      <c r="K182" s="9">
        <f t="shared" si="22"/>
        <v>4.3908385398595727E-2</v>
      </c>
      <c r="L182" s="9">
        <f t="shared" si="25"/>
        <v>1.0190106697507383E-4</v>
      </c>
      <c r="O182" s="21">
        <f t="shared" si="23"/>
        <v>139240.04509428499</v>
      </c>
    </row>
    <row r="183" spans="1:15" x14ac:dyDescent="0.25">
      <c r="A183" s="1">
        <v>38718</v>
      </c>
      <c r="B183">
        <v>10.07</v>
      </c>
      <c r="C183">
        <v>10.1</v>
      </c>
      <c r="D183">
        <v>10.01</v>
      </c>
      <c r="E183">
        <v>10.01</v>
      </c>
      <c r="F183">
        <v>6.15883</v>
      </c>
      <c r="G183">
        <v>0</v>
      </c>
      <c r="H183" s="9">
        <f t="shared" si="20"/>
        <v>-1.0975417303466261E-3</v>
      </c>
      <c r="I183" s="9">
        <f t="shared" si="21"/>
        <v>2.2502821963216426E-2</v>
      </c>
      <c r="J183" s="31">
        <f t="shared" si="24"/>
        <v>8.859313622825014E-5</v>
      </c>
      <c r="K183" s="9">
        <f t="shared" si="22"/>
        <v>4.6551857149799952E-2</v>
      </c>
      <c r="L183" s="9">
        <f t="shared" si="25"/>
        <v>1.0479327951038791E-4</v>
      </c>
      <c r="O183" s="21">
        <f t="shared" si="23"/>
        <v>138697.58048352497</v>
      </c>
    </row>
    <row r="184" spans="1:15" x14ac:dyDescent="0.25">
      <c r="A184" s="1">
        <v>38687</v>
      </c>
      <c r="B184">
        <v>9.98</v>
      </c>
      <c r="C184">
        <v>10.08</v>
      </c>
      <c r="D184">
        <v>9.9700000000000006</v>
      </c>
      <c r="E184">
        <v>10.06</v>
      </c>
      <c r="F184">
        <v>6.165597</v>
      </c>
      <c r="G184">
        <v>0</v>
      </c>
      <c r="H184" s="9">
        <f t="shared" si="20"/>
        <v>9.8343262272885743E-3</v>
      </c>
      <c r="I184" s="9">
        <f t="shared" si="21"/>
        <v>1.7343826442933214E-2</v>
      </c>
      <c r="J184" s="31">
        <f t="shared" si="24"/>
        <v>9.0625857471371109E-5</v>
      </c>
      <c r="K184" s="9">
        <f t="shared" si="22"/>
        <v>5.8778224697865332E-2</v>
      </c>
      <c r="L184" s="9">
        <f t="shared" si="25"/>
        <v>1.0590998783613123E-4</v>
      </c>
      <c r="O184" s="21">
        <f t="shared" si="23"/>
        <v>138849.97412438403</v>
      </c>
    </row>
    <row r="185" spans="1:15" x14ac:dyDescent="0.25">
      <c r="A185" s="1">
        <v>38657</v>
      </c>
      <c r="B185">
        <v>9.98</v>
      </c>
      <c r="C185">
        <v>10.039999999999999</v>
      </c>
      <c r="D185">
        <v>9.93</v>
      </c>
      <c r="E185">
        <v>10</v>
      </c>
      <c r="F185">
        <v>6.1055529999999996</v>
      </c>
      <c r="G185">
        <v>0</v>
      </c>
      <c r="H185" s="9">
        <f t="shared" si="20"/>
        <v>4.8227121699587648E-3</v>
      </c>
      <c r="I185" s="9">
        <f t="shared" si="21"/>
        <v>1.473012036218501E-2</v>
      </c>
      <c r="J185" s="31">
        <f t="shared" si="24"/>
        <v>8.893998529031907E-5</v>
      </c>
      <c r="K185" s="9">
        <f t="shared" si="22"/>
        <v>5.7761909225048612E-2</v>
      </c>
      <c r="L185" s="9">
        <f t="shared" si="25"/>
        <v>1.0471691032819994E-4</v>
      </c>
      <c r="O185" s="21">
        <f t="shared" si="23"/>
        <v>137497.77613831317</v>
      </c>
    </row>
    <row r="186" spans="1:15" x14ac:dyDescent="0.25">
      <c r="A186" s="1">
        <v>38626</v>
      </c>
      <c r="B186">
        <v>10.09</v>
      </c>
      <c r="C186">
        <v>10.1</v>
      </c>
      <c r="D186">
        <v>9.99</v>
      </c>
      <c r="E186">
        <v>9.99</v>
      </c>
      <c r="F186">
        <v>6.0762489999999998</v>
      </c>
      <c r="G186">
        <v>0</v>
      </c>
      <c r="H186" s="9">
        <f t="shared" si="20"/>
        <v>-8.2477242127636779E-3</v>
      </c>
      <c r="I186" s="9">
        <f t="shared" si="21"/>
        <v>1.8483989370386072E-2</v>
      </c>
      <c r="J186" s="31">
        <f t="shared" si="24"/>
        <v>9.606977698865643E-5</v>
      </c>
      <c r="K186" s="9">
        <f t="shared" si="22"/>
        <v>6.0598613214175041E-2</v>
      </c>
      <c r="L186" s="9">
        <f t="shared" si="25"/>
        <v>1.0451801644035352E-4</v>
      </c>
      <c r="O186" s="21">
        <f t="shared" si="23"/>
        <v>136837.84659025143</v>
      </c>
    </row>
    <row r="187" spans="1:15" x14ac:dyDescent="0.25">
      <c r="A187" s="1">
        <v>38596</v>
      </c>
      <c r="B187">
        <v>10.27</v>
      </c>
      <c r="C187">
        <v>10.27</v>
      </c>
      <c r="D187">
        <v>10.11</v>
      </c>
      <c r="E187">
        <v>10.11</v>
      </c>
      <c r="F187">
        <v>6.1267810000000003</v>
      </c>
      <c r="G187">
        <v>0</v>
      </c>
      <c r="H187" s="9">
        <f t="shared" si="20"/>
        <v>-1.0945688855669872E-2</v>
      </c>
      <c r="I187" s="9">
        <f t="shared" si="21"/>
        <v>1.8688201266863231E-2</v>
      </c>
      <c r="J187" s="31">
        <f t="shared" si="24"/>
        <v>9.1572660989819624E-5</v>
      </c>
      <c r="K187" s="9">
        <f t="shared" si="22"/>
        <v>7.256295689935427E-2</v>
      </c>
      <c r="L187" s="9">
        <f t="shared" si="25"/>
        <v>1.0641772972143529E-4</v>
      </c>
      <c r="O187" s="21">
        <f t="shared" si="23"/>
        <v>137975.83321059874</v>
      </c>
    </row>
    <row r="188" spans="1:15" x14ac:dyDescent="0.25">
      <c r="A188" s="1">
        <v>38565</v>
      </c>
      <c r="B188">
        <v>10.15</v>
      </c>
      <c r="C188">
        <v>10.26</v>
      </c>
      <c r="D188">
        <v>10.1</v>
      </c>
      <c r="E188">
        <v>10.26</v>
      </c>
      <c r="F188">
        <v>6.194585</v>
      </c>
      <c r="G188">
        <v>0</v>
      </c>
      <c r="H188" s="9">
        <f t="shared" si="20"/>
        <v>1.3618579310617933E-2</v>
      </c>
      <c r="I188" s="9">
        <f t="shared" si="21"/>
        <v>3.8694159112783399E-2</v>
      </c>
      <c r="J188" s="31">
        <f t="shared" si="24"/>
        <v>7.4475393649754579E-5</v>
      </c>
      <c r="K188" s="9">
        <f t="shared" si="22"/>
        <v>7.3474969894764763E-2</v>
      </c>
      <c r="L188" s="9">
        <f t="shared" si="25"/>
        <v>1.1958733958856506E-4</v>
      </c>
      <c r="O188" s="21">
        <f t="shared" si="23"/>
        <v>139502.78731504793</v>
      </c>
    </row>
    <row r="189" spans="1:15" x14ac:dyDescent="0.25">
      <c r="A189" s="1">
        <v>38534</v>
      </c>
      <c r="B189">
        <v>10.26</v>
      </c>
      <c r="C189">
        <v>10.26</v>
      </c>
      <c r="D189">
        <v>10.16</v>
      </c>
      <c r="E189">
        <v>10.16</v>
      </c>
      <c r="F189">
        <v>6.1113569999999999</v>
      </c>
      <c r="G189">
        <v>0</v>
      </c>
      <c r="H189" s="9">
        <f t="shared" si="20"/>
        <v>-1.0028404742061106E-2</v>
      </c>
      <c r="I189" s="9">
        <f t="shared" si="21"/>
        <v>2.6444820182780798E-2</v>
      </c>
      <c r="J189" s="31">
        <f t="shared" si="24"/>
        <v>8.8333197655151939E-5</v>
      </c>
      <c r="K189" s="9">
        <f t="shared" si="22"/>
        <v>8.6393358081958416E-2</v>
      </c>
      <c r="L189" s="9">
        <f t="shared" si="25"/>
        <v>1.1617158714794301E-4</v>
      </c>
      <c r="O189" s="21">
        <f t="shared" si="23"/>
        <v>137628.48290520339</v>
      </c>
    </row>
    <row r="190" spans="1:15" x14ac:dyDescent="0.25">
      <c r="A190" s="1">
        <v>38504</v>
      </c>
      <c r="B190">
        <v>10.32</v>
      </c>
      <c r="C190">
        <v>10.33</v>
      </c>
      <c r="D190">
        <v>10.23</v>
      </c>
      <c r="E190">
        <v>10.3</v>
      </c>
      <c r="F190">
        <v>6.1732649999999998</v>
      </c>
      <c r="G190">
        <v>0</v>
      </c>
      <c r="H190" s="9">
        <f t="shared" si="20"/>
        <v>5.6732655202298404E-3</v>
      </c>
      <c r="I190" s="9">
        <f t="shared" si="21"/>
        <v>5.7055969507136373E-2</v>
      </c>
      <c r="J190" s="31">
        <f t="shared" si="24"/>
        <v>7.095061250296003E-5</v>
      </c>
      <c r="K190" s="9">
        <f t="shared" si="22"/>
        <v>0.10595480846645244</v>
      </c>
      <c r="L190" s="9">
        <f t="shared" si="25"/>
        <v>1.653458055020844E-4</v>
      </c>
      <c r="O190" s="21">
        <f t="shared" si="23"/>
        <v>139022.6583918744</v>
      </c>
    </row>
    <row r="191" spans="1:15" x14ac:dyDescent="0.25">
      <c r="A191" s="1">
        <v>38473</v>
      </c>
      <c r="B191">
        <v>10.210000000000001</v>
      </c>
      <c r="C191">
        <v>10.28</v>
      </c>
      <c r="D191">
        <v>10.17</v>
      </c>
      <c r="E191">
        <v>10.28</v>
      </c>
      <c r="F191">
        <v>6.1384400000000001</v>
      </c>
      <c r="G191">
        <v>0</v>
      </c>
      <c r="H191" s="9">
        <f t="shared" si="20"/>
        <v>1.051415811914955E-2</v>
      </c>
      <c r="I191" s="9">
        <f t="shared" si="21"/>
        <v>6.1147848719306487E-2</v>
      </c>
      <c r="J191" s="31">
        <f t="shared" si="24"/>
        <v>7.0950493202693479E-5</v>
      </c>
      <c r="K191" s="9">
        <f t="shared" si="22"/>
        <v>6.3606674632459975E-2</v>
      </c>
      <c r="L191" s="9">
        <f t="shared" si="25"/>
        <v>1.6590191029099266E-4</v>
      </c>
      <c r="O191" s="21">
        <f t="shared" si="23"/>
        <v>138238.39527041485</v>
      </c>
    </row>
    <row r="192" spans="1:15" x14ac:dyDescent="0.25">
      <c r="A192" s="1">
        <v>38443</v>
      </c>
      <c r="B192">
        <v>10.130000000000001</v>
      </c>
      <c r="C192">
        <v>10.220000000000001</v>
      </c>
      <c r="D192">
        <v>10.1</v>
      </c>
      <c r="E192">
        <v>10.210000000000001</v>
      </c>
      <c r="F192">
        <v>6.0745709999999997</v>
      </c>
      <c r="G192">
        <v>0</v>
      </c>
      <c r="H192" s="9">
        <f t="shared" si="20"/>
        <v>1.3915576178394919E-2</v>
      </c>
      <c r="I192" s="9">
        <f t="shared" si="21"/>
        <v>5.6061071239696357E-2</v>
      </c>
      <c r="J192" s="31">
        <f t="shared" si="24"/>
        <v>7.5550469598317921E-5</v>
      </c>
      <c r="K192" s="9">
        <f t="shared" si="22"/>
        <v>5.0540171429134653E-2</v>
      </c>
      <c r="L192" s="9">
        <f t="shared" si="25"/>
        <v>1.7380058904920638E-4</v>
      </c>
      <c r="O192" s="21">
        <f t="shared" si="23"/>
        <v>136800.05783166393</v>
      </c>
    </row>
    <row r="193" spans="1:15" x14ac:dyDescent="0.25">
      <c r="A193" s="1">
        <v>38412</v>
      </c>
      <c r="B193">
        <v>10.19</v>
      </c>
      <c r="C193">
        <v>10.23</v>
      </c>
      <c r="D193">
        <v>10.050000000000001</v>
      </c>
      <c r="E193">
        <v>10.11</v>
      </c>
      <c r="F193">
        <v>5.9912000000000001</v>
      </c>
      <c r="G193">
        <v>0</v>
      </c>
      <c r="H193" s="9">
        <f t="shared" si="20"/>
        <v>-5.3274880219096304E-3</v>
      </c>
      <c r="I193" s="9">
        <f t="shared" si="21"/>
        <v>3.7146469240917551E-2</v>
      </c>
      <c r="J193" s="31">
        <f t="shared" si="24"/>
        <v>1.3179571944076733E-4</v>
      </c>
      <c r="K193" s="9">
        <f t="shared" si="22"/>
        <v>5.5080365523569097E-2</v>
      </c>
      <c r="L193" s="9">
        <f t="shared" si="25"/>
        <v>1.7032436742751104E-4</v>
      </c>
      <c r="O193" s="21">
        <f t="shared" si="23"/>
        <v>134922.53304489568</v>
      </c>
    </row>
    <row r="194" spans="1:15" x14ac:dyDescent="0.25">
      <c r="A194" s="1">
        <v>38384</v>
      </c>
      <c r="B194">
        <v>10.3</v>
      </c>
      <c r="C194">
        <v>10.36</v>
      </c>
      <c r="D194">
        <v>10.199999999999999</v>
      </c>
      <c r="E194">
        <v>10.199999999999999</v>
      </c>
      <c r="F194">
        <v>6.0232890000000001</v>
      </c>
      <c r="G194">
        <v>0</v>
      </c>
      <c r="H194" s="9">
        <f t="shared" si="20"/>
        <v>-6.1374625958153161E-3</v>
      </c>
      <c r="I194" s="9">
        <f t="shared" si="21"/>
        <v>1.6957024948272396E-2</v>
      </c>
      <c r="J194" s="31">
        <f t="shared" si="24"/>
        <v>1.2977125049120863E-4</v>
      </c>
      <c r="K194" s="9">
        <f t="shared" si="22"/>
        <v>7.0703194090528179E-2</v>
      </c>
      <c r="L194" s="9">
        <f t="shared" si="25"/>
        <v>1.6830854766608302E-4</v>
      </c>
      <c r="O194" s="21">
        <f t="shared" si="23"/>
        <v>135645.18112255586</v>
      </c>
    </row>
    <row r="195" spans="1:15" x14ac:dyDescent="0.25">
      <c r="A195" s="1">
        <v>38353</v>
      </c>
      <c r="B195">
        <v>10.27</v>
      </c>
      <c r="C195">
        <v>10.31</v>
      </c>
      <c r="D195">
        <v>10.24</v>
      </c>
      <c r="E195">
        <v>10.3</v>
      </c>
      <c r="F195">
        <v>6.0604849999999999</v>
      </c>
      <c r="G195">
        <v>0</v>
      </c>
      <c r="H195" s="9">
        <f t="shared" si="20"/>
        <v>7.239913158270374E-3</v>
      </c>
      <c r="I195" s="9">
        <f t="shared" si="21"/>
        <v>2.9840380718172969E-2</v>
      </c>
      <c r="J195" s="31">
        <f t="shared" si="24"/>
        <v>1.2831959782313515E-4</v>
      </c>
      <c r="K195" s="9">
        <f t="shared" si="22"/>
        <v>7.5563085866546073E-2</v>
      </c>
      <c r="L195" s="9">
        <f t="shared" si="25"/>
        <v>1.6961241587834305E-4</v>
      </c>
      <c r="O195" s="21">
        <f t="shared" si="23"/>
        <v>136482.83944461789</v>
      </c>
    </row>
    <row r="196" spans="1:15" x14ac:dyDescent="0.25">
      <c r="A196" s="1">
        <v>38322</v>
      </c>
      <c r="B196">
        <v>10.220000000000001</v>
      </c>
      <c r="C196">
        <v>10.33</v>
      </c>
      <c r="D196">
        <v>10.210000000000001</v>
      </c>
      <c r="E196">
        <v>10.27</v>
      </c>
      <c r="F196">
        <v>6.0169230000000002</v>
      </c>
      <c r="G196">
        <v>0</v>
      </c>
      <c r="H196" s="9">
        <f t="shared" si="20"/>
        <v>8.5399299427051031E-3</v>
      </c>
      <c r="I196" s="9">
        <f t="shared" si="21"/>
        <v>3.3247397143172715E-2</v>
      </c>
      <c r="J196" s="31">
        <f t="shared" si="24"/>
        <v>1.2967678772176239E-4</v>
      </c>
      <c r="K196" s="9">
        <f t="shared" si="22"/>
        <v>8.2981529321960651E-2</v>
      </c>
      <c r="L196" s="9">
        <f t="shared" si="25"/>
        <v>1.6954723780743226E-4</v>
      </c>
      <c r="O196" s="21">
        <f t="shared" si="23"/>
        <v>135501.81804915424</v>
      </c>
    </row>
    <row r="197" spans="1:15" x14ac:dyDescent="0.25">
      <c r="A197" s="1">
        <v>38292</v>
      </c>
      <c r="B197">
        <v>10.32</v>
      </c>
      <c r="C197">
        <v>10.33</v>
      </c>
      <c r="D197">
        <v>10.220000000000001</v>
      </c>
      <c r="E197">
        <v>10.220000000000001</v>
      </c>
      <c r="F197">
        <v>5.9659740000000001</v>
      </c>
      <c r="G197">
        <v>0</v>
      </c>
      <c r="H197" s="9">
        <f t="shared" si="20"/>
        <v>-8.0488721785758385E-3</v>
      </c>
      <c r="I197" s="9">
        <f t="shared" si="21"/>
        <v>3.3580422383852983E-2</v>
      </c>
      <c r="J197" s="31">
        <f t="shared" si="24"/>
        <v>1.288319409522449E-4</v>
      </c>
      <c r="K197" s="9">
        <f t="shared" si="22"/>
        <v>7.39111886337004E-2</v>
      </c>
      <c r="L197" s="9">
        <f t="shared" si="25"/>
        <v>1.8481052286705834E-4</v>
      </c>
      <c r="O197" s="21">
        <f t="shared" si="23"/>
        <v>134354.44053945594</v>
      </c>
    </row>
    <row r="198" spans="1:15" x14ac:dyDescent="0.25">
      <c r="A198" s="1">
        <v>38261</v>
      </c>
      <c r="B198">
        <v>10.27</v>
      </c>
      <c r="C198">
        <v>10.36</v>
      </c>
      <c r="D198">
        <v>10.25</v>
      </c>
      <c r="E198">
        <v>10.34</v>
      </c>
      <c r="F198">
        <v>6.0143829999999996</v>
      </c>
      <c r="G198">
        <v>0</v>
      </c>
      <c r="H198" s="9">
        <f t="shared" si="20"/>
        <v>8.4782907599490701E-3</v>
      </c>
      <c r="I198" s="9">
        <f t="shared" si="21"/>
        <v>4.9800011345636018E-2</v>
      </c>
      <c r="J198" s="31">
        <f t="shared" si="24"/>
        <v>1.1593716565865639E-4</v>
      </c>
      <c r="K198" s="9">
        <f t="shared" si="22"/>
        <v>0.10759364177870341</v>
      </c>
      <c r="L198" s="9">
        <f t="shared" si="25"/>
        <v>1.7961025380918449E-4</v>
      </c>
      <c r="O198" s="21">
        <f t="shared" si="23"/>
        <v>135444.616948551</v>
      </c>
    </row>
    <row r="199" spans="1:15" x14ac:dyDescent="0.25">
      <c r="A199" s="1">
        <v>38231</v>
      </c>
      <c r="B199">
        <v>10.31</v>
      </c>
      <c r="C199">
        <v>10.36</v>
      </c>
      <c r="D199">
        <v>10.24</v>
      </c>
      <c r="E199">
        <v>10.29</v>
      </c>
      <c r="F199">
        <v>5.9638200000000001</v>
      </c>
      <c r="G199">
        <v>0</v>
      </c>
      <c r="H199" s="9">
        <f t="shared" si="20"/>
        <v>1.6649571449470172E-3</v>
      </c>
      <c r="I199" s="9">
        <f t="shared" si="21"/>
        <v>4.4034773499412962E-2</v>
      </c>
      <c r="J199" s="31">
        <f t="shared" si="24"/>
        <v>1.3079089948726059E-4</v>
      </c>
      <c r="K199" s="9">
        <f t="shared" si="22"/>
        <v>9.6891917019939447E-2</v>
      </c>
      <c r="L199" s="9">
        <f t="shared" si="25"/>
        <v>1.8316996559511562E-4</v>
      </c>
      <c r="O199" s="21">
        <f t="shared" si="23"/>
        <v>134305.93220453494</v>
      </c>
    </row>
    <row r="200" spans="1:15" x14ac:dyDescent="0.25">
      <c r="A200" s="1">
        <v>38200</v>
      </c>
      <c r="B200">
        <v>10.16</v>
      </c>
      <c r="C200">
        <v>10.31</v>
      </c>
      <c r="D200">
        <v>10.16</v>
      </c>
      <c r="E200">
        <v>10.31</v>
      </c>
      <c r="F200">
        <v>5.9539070000000001</v>
      </c>
      <c r="G200">
        <v>0</v>
      </c>
      <c r="H200" s="9">
        <f t="shared" si="20"/>
        <v>1.9495021879074703E-2</v>
      </c>
      <c r="I200" s="9">
        <f t="shared" si="21"/>
        <v>3.1767283455022284E-2</v>
      </c>
      <c r="J200" s="31">
        <f t="shared" si="24"/>
        <v>1.7437684049345696E-4</v>
      </c>
      <c r="K200" s="9">
        <f t="shared" si="22"/>
        <v>8.8388030835095846E-2</v>
      </c>
      <c r="L200" s="9">
        <f t="shared" si="25"/>
        <v>1.8869776401985702E-4</v>
      </c>
      <c r="O200" s="21">
        <f t="shared" si="23"/>
        <v>134082.69027135393</v>
      </c>
    </row>
    <row r="201" spans="1:15" x14ac:dyDescent="0.25">
      <c r="A201" s="1">
        <v>38169</v>
      </c>
      <c r="B201">
        <v>10.11</v>
      </c>
      <c r="C201">
        <v>10.199999999999999</v>
      </c>
      <c r="D201">
        <v>10.09</v>
      </c>
      <c r="E201">
        <v>10.15</v>
      </c>
      <c r="F201">
        <v>5.8400550000000004</v>
      </c>
      <c r="G201">
        <v>0</v>
      </c>
      <c r="H201" s="9">
        <f t="shared" si="20"/>
        <v>9.5662415291881651E-3</v>
      </c>
      <c r="I201" s="9">
        <f t="shared" si="21"/>
        <v>3.8165003751757944E-2</v>
      </c>
      <c r="J201" s="31">
        <f t="shared" si="24"/>
        <v>1.5457090741824358E-4</v>
      </c>
      <c r="K201" s="9">
        <f t="shared" si="22"/>
        <v>8.4114621765438075E-2</v>
      </c>
      <c r="L201" s="9">
        <f t="shared" si="25"/>
        <v>1.8542077963790938E-4</v>
      </c>
      <c r="O201" s="21">
        <f t="shared" si="23"/>
        <v>131518.72975722863</v>
      </c>
    </row>
    <row r="202" spans="1:15" x14ac:dyDescent="0.25">
      <c r="A202" s="1">
        <v>38139</v>
      </c>
      <c r="B202">
        <v>10.039999999999999</v>
      </c>
      <c r="C202">
        <v>10.09</v>
      </c>
      <c r="D202">
        <v>9.9499999999999993</v>
      </c>
      <c r="E202">
        <v>10.09</v>
      </c>
      <c r="F202">
        <v>5.7847169999999997</v>
      </c>
      <c r="G202">
        <v>0</v>
      </c>
      <c r="H202" s="9">
        <f t="shared" ref="H202:H248" si="26">(F202-F203)/F203</f>
        <v>5.6701011212944141E-3</v>
      </c>
      <c r="I202" s="9">
        <f t="shared" ref="I202:I238" si="27">(F202-F213)/F213</f>
        <v>3.6345528949045795E-2</v>
      </c>
      <c r="J202" s="31">
        <f t="shared" si="24"/>
        <v>2.602981404934874E-4</v>
      </c>
      <c r="K202" s="9">
        <f t="shared" ref="K202:K226" si="28">(F202-F225)/F225</f>
        <v>9.1871360879912087E-2</v>
      </c>
      <c r="L202" s="9">
        <f t="shared" si="25"/>
        <v>1.8412939941440406E-4</v>
      </c>
      <c r="O202" s="21">
        <f t="shared" ref="O202:O247" si="29">O203+O203*H202</f>
        <v>130272.51144810214</v>
      </c>
    </row>
    <row r="203" spans="1:15" x14ac:dyDescent="0.25">
      <c r="A203" s="1">
        <v>38108</v>
      </c>
      <c r="B203">
        <v>10.14</v>
      </c>
      <c r="C203">
        <v>10.14</v>
      </c>
      <c r="D203">
        <v>9.9700000000000006</v>
      </c>
      <c r="E203">
        <v>10.07</v>
      </c>
      <c r="F203">
        <v>5.7521019999999998</v>
      </c>
      <c r="G203">
        <v>0</v>
      </c>
      <c r="H203" s="9">
        <f t="shared" si="26"/>
        <v>-4.2441781256476055E-3</v>
      </c>
      <c r="I203" s="9">
        <f t="shared" si="27"/>
        <v>-3.334058756504586E-3</v>
      </c>
      <c r="J203" s="31">
        <f t="shared" ref="J203:J237" si="30">VAR(H203:H214)</f>
        <v>2.5770046652370002E-4</v>
      </c>
      <c r="K203" s="9">
        <f t="shared" si="28"/>
        <v>9.0987130487295828E-2</v>
      </c>
      <c r="L203" s="9">
        <f t="shared" ref="L203:L225" si="31">VAR(H203:H226)</f>
        <v>1.8401819177807954E-4</v>
      </c>
      <c r="O203" s="21">
        <f t="shared" si="29"/>
        <v>129538.01778819106</v>
      </c>
    </row>
    <row r="204" spans="1:15" x14ac:dyDescent="0.25">
      <c r="A204" s="1">
        <v>38078</v>
      </c>
      <c r="B204">
        <v>10.43</v>
      </c>
      <c r="C204">
        <v>10.43</v>
      </c>
      <c r="D204">
        <v>10.130000000000001</v>
      </c>
      <c r="E204">
        <v>10.15</v>
      </c>
      <c r="F204">
        <v>5.7766190000000002</v>
      </c>
      <c r="G204">
        <v>0</v>
      </c>
      <c r="H204" s="9">
        <f t="shared" si="26"/>
        <v>-2.4690119883063157E-2</v>
      </c>
      <c r="I204" s="9">
        <f t="shared" si="27"/>
        <v>-9.8783691213801829E-4</v>
      </c>
      <c r="J204" s="31">
        <f t="shared" si="30"/>
        <v>2.8395182649339418E-4</v>
      </c>
      <c r="K204" s="9">
        <f t="shared" si="28"/>
        <v>9.9108573098585187E-2</v>
      </c>
      <c r="L204" s="9">
        <f t="shared" si="31"/>
        <v>1.816233091210841E-4</v>
      </c>
      <c r="O204" s="21">
        <f t="shared" si="29"/>
        <v>130090.14352972226</v>
      </c>
    </row>
    <row r="205" spans="1:15" x14ac:dyDescent="0.25">
      <c r="A205" s="1">
        <v>38047</v>
      </c>
      <c r="B205">
        <v>10.43</v>
      </c>
      <c r="C205">
        <v>10.54</v>
      </c>
      <c r="D205">
        <v>10.4</v>
      </c>
      <c r="E205">
        <v>10.46</v>
      </c>
      <c r="F205">
        <v>5.9228550000000002</v>
      </c>
      <c r="G205">
        <v>0</v>
      </c>
      <c r="H205" s="9">
        <f t="shared" si="26"/>
        <v>6.453319847922182E-3</v>
      </c>
      <c r="I205" s="9">
        <f t="shared" si="27"/>
        <v>4.3044468277323236E-2</v>
      </c>
      <c r="J205" s="31">
        <f t="shared" si="30"/>
        <v>2.1808905217544485E-4</v>
      </c>
      <c r="K205" s="9">
        <f t="shared" si="28"/>
        <v>0.1358860166189006</v>
      </c>
      <c r="L205" s="9">
        <f t="shared" si="31"/>
        <v>1.4989821503098486E-4</v>
      </c>
      <c r="O205" s="21">
        <f t="shared" si="29"/>
        <v>133383.39555642032</v>
      </c>
    </row>
    <row r="206" spans="1:15" x14ac:dyDescent="0.25">
      <c r="A206" s="1">
        <v>38018</v>
      </c>
      <c r="B206">
        <v>10.36</v>
      </c>
      <c r="C206">
        <v>10.43</v>
      </c>
      <c r="D206">
        <v>10.34</v>
      </c>
      <c r="E206">
        <v>10.43</v>
      </c>
      <c r="F206">
        <v>5.8848779999999996</v>
      </c>
      <c r="G206">
        <v>0</v>
      </c>
      <c r="H206" s="9">
        <f t="shared" si="26"/>
        <v>1.0572160555340212E-2</v>
      </c>
      <c r="I206" s="9">
        <f t="shared" si="27"/>
        <v>4.6099177946314504E-2</v>
      </c>
      <c r="J206" s="31">
        <f t="shared" si="30"/>
        <v>2.2051519944914387E-4</v>
      </c>
      <c r="K206" s="9">
        <f t="shared" si="28"/>
        <v>0.14912741636629576</v>
      </c>
      <c r="L206" s="9">
        <f t="shared" si="31"/>
        <v>1.7039244057682457E-4</v>
      </c>
      <c r="O206" s="21">
        <f t="shared" si="29"/>
        <v>132528.14902192872</v>
      </c>
    </row>
    <row r="207" spans="1:15" x14ac:dyDescent="0.25">
      <c r="A207" s="1">
        <v>37987</v>
      </c>
      <c r="B207">
        <v>10.27</v>
      </c>
      <c r="C207">
        <v>10.44</v>
      </c>
      <c r="D207">
        <v>10.26</v>
      </c>
      <c r="E207">
        <v>10.36</v>
      </c>
      <c r="F207">
        <v>5.8233129999999997</v>
      </c>
      <c r="G207">
        <v>0</v>
      </c>
      <c r="H207" s="9">
        <f t="shared" si="26"/>
        <v>8.8649917370376887E-3</v>
      </c>
      <c r="I207" s="9">
        <f t="shared" si="27"/>
        <v>3.3471826140444833E-2</v>
      </c>
      <c r="J207" s="31">
        <f t="shared" si="30"/>
        <v>2.2610237340647528E-4</v>
      </c>
      <c r="K207" s="9">
        <f t="shared" si="28"/>
        <v>0.11886305952154499</v>
      </c>
      <c r="L207" s="9">
        <f t="shared" si="31"/>
        <v>1.6972439845736094E-4</v>
      </c>
      <c r="O207" s="21">
        <f t="shared" si="29"/>
        <v>131141.69793585097</v>
      </c>
    </row>
    <row r="208" spans="1:15" x14ac:dyDescent="0.25">
      <c r="A208" s="1">
        <v>37956</v>
      </c>
      <c r="B208">
        <v>10.220000000000001</v>
      </c>
      <c r="C208">
        <v>10.36</v>
      </c>
      <c r="D208">
        <v>10.220000000000001</v>
      </c>
      <c r="E208">
        <v>10.31</v>
      </c>
      <c r="F208">
        <v>5.7721429999999998</v>
      </c>
      <c r="G208">
        <v>0</v>
      </c>
      <c r="H208" s="9">
        <f t="shared" si="26"/>
        <v>7.5174439154662639E-3</v>
      </c>
      <c r="I208" s="9">
        <f t="shared" si="27"/>
        <v>3.8923757808609058E-2</v>
      </c>
      <c r="J208" s="31">
        <f t="shared" si="30"/>
        <v>2.2480266697651145E-4</v>
      </c>
      <c r="K208" s="9">
        <f t="shared" si="28"/>
        <v>0.11888389637980636</v>
      </c>
      <c r="L208" s="9">
        <f t="shared" si="31"/>
        <v>1.6948786712653682E-4</v>
      </c>
      <c r="O208" s="21">
        <f t="shared" si="29"/>
        <v>129989.34347999783</v>
      </c>
    </row>
    <row r="209" spans="1:15" x14ac:dyDescent="0.25">
      <c r="A209" s="1">
        <v>37926</v>
      </c>
      <c r="B209">
        <v>10.24</v>
      </c>
      <c r="C209">
        <v>10.33</v>
      </c>
      <c r="D209">
        <v>10.19</v>
      </c>
      <c r="E209">
        <v>10.26</v>
      </c>
      <c r="F209">
        <v>5.7290749999999999</v>
      </c>
      <c r="G209">
        <v>0</v>
      </c>
      <c r="H209" s="9">
        <f t="shared" si="26"/>
        <v>2.9399814189813101E-3</v>
      </c>
      <c r="I209" s="9">
        <f t="shared" si="27"/>
        <v>3.126794434934127E-2</v>
      </c>
      <c r="J209" s="31">
        <f t="shared" si="30"/>
        <v>2.5686560697222438E-4</v>
      </c>
      <c r="K209" s="9">
        <f t="shared" si="28"/>
        <v>0.11947356316403746</v>
      </c>
      <c r="L209" s="9">
        <f t="shared" si="31"/>
        <v>1.7508052495914569E-4</v>
      </c>
      <c r="O209" s="21">
        <f t="shared" si="29"/>
        <v>129019.44702299796</v>
      </c>
    </row>
    <row r="210" spans="1:15" x14ac:dyDescent="0.25">
      <c r="A210" s="1">
        <v>37895</v>
      </c>
      <c r="B210">
        <v>10.41</v>
      </c>
      <c r="C210">
        <v>10.41</v>
      </c>
      <c r="D210">
        <v>10.199999999999999</v>
      </c>
      <c r="E210">
        <v>10.27</v>
      </c>
      <c r="F210">
        <v>5.7122809999999999</v>
      </c>
      <c r="G210">
        <v>0</v>
      </c>
      <c r="H210" s="9">
        <f t="shared" si="26"/>
        <v>-1.010468425157833E-2</v>
      </c>
      <c r="I210" s="9">
        <f t="shared" si="27"/>
        <v>5.1959297512861102E-2</v>
      </c>
      <c r="J210" s="31">
        <f t="shared" si="30"/>
        <v>2.5960448845635612E-4</v>
      </c>
      <c r="K210" s="9">
        <f t="shared" si="28"/>
        <v>0.10854470881271028</v>
      </c>
      <c r="L210" s="9">
        <f t="shared" si="31"/>
        <v>1.8820189423679215E-4</v>
      </c>
      <c r="O210" s="21">
        <f t="shared" si="29"/>
        <v>128641.24415546625</v>
      </c>
    </row>
    <row r="211" spans="1:15" x14ac:dyDescent="0.25">
      <c r="A211" s="1">
        <v>37865</v>
      </c>
      <c r="B211">
        <v>10.11</v>
      </c>
      <c r="C211">
        <v>10.41</v>
      </c>
      <c r="D211">
        <v>10.11</v>
      </c>
      <c r="E211">
        <v>10.41</v>
      </c>
      <c r="F211">
        <v>5.7705909999999996</v>
      </c>
      <c r="G211">
        <v>0</v>
      </c>
      <c r="H211" s="9">
        <f t="shared" si="26"/>
        <v>2.5816645076948717E-2</v>
      </c>
      <c r="I211" s="9">
        <f t="shared" si="27"/>
        <v>6.1352392313652797E-2</v>
      </c>
      <c r="J211" s="31">
        <f t="shared" si="30"/>
        <v>2.5049489904224243E-4</v>
      </c>
      <c r="K211" s="9">
        <f t="shared" si="28"/>
        <v>0.10503011042275606</v>
      </c>
      <c r="L211" s="9">
        <f t="shared" si="31"/>
        <v>1.8787654940817446E-4</v>
      </c>
      <c r="O211" s="21">
        <f t="shared" si="29"/>
        <v>129954.39225632214</v>
      </c>
    </row>
    <row r="212" spans="1:15" x14ac:dyDescent="0.25">
      <c r="A212" s="1">
        <v>37834</v>
      </c>
      <c r="B212">
        <v>10.119999999999999</v>
      </c>
      <c r="C212">
        <v>10.23</v>
      </c>
      <c r="D212">
        <v>10.09</v>
      </c>
      <c r="E212">
        <v>10.17</v>
      </c>
      <c r="F212">
        <v>5.6253630000000001</v>
      </c>
      <c r="G212">
        <v>0</v>
      </c>
      <c r="H212" s="9">
        <f t="shared" si="26"/>
        <v>7.7968885539934927E-3</v>
      </c>
      <c r="I212" s="9">
        <f t="shared" si="27"/>
        <v>2.8329424410325411E-2</v>
      </c>
      <c r="J212" s="31">
        <f t="shared" si="30"/>
        <v>2.1950758918258905E-4</v>
      </c>
      <c r="K212" s="9">
        <f t="shared" si="28"/>
        <v>9.7382351133839778E-2</v>
      </c>
      <c r="L212" s="9">
        <f t="shared" si="31"/>
        <v>1.6931263113996908E-4</v>
      </c>
      <c r="O212" s="21">
        <f t="shared" si="29"/>
        <v>126683.84050891861</v>
      </c>
    </row>
    <row r="213" spans="1:15" x14ac:dyDescent="0.25">
      <c r="A213" s="1">
        <v>37803</v>
      </c>
      <c r="B213">
        <v>10.51</v>
      </c>
      <c r="C213">
        <v>10.52</v>
      </c>
      <c r="D213">
        <v>10.130000000000001</v>
      </c>
      <c r="E213">
        <v>10.130000000000001</v>
      </c>
      <c r="F213">
        <v>5.581842</v>
      </c>
      <c r="G213">
        <v>0</v>
      </c>
      <c r="H213" s="9">
        <f t="shared" si="26"/>
        <v>-3.2834986096825981E-2</v>
      </c>
      <c r="I213" s="9">
        <f t="shared" si="27"/>
        <v>3.6181427843476804E-2</v>
      </c>
      <c r="J213" s="31">
        <f t="shared" si="30"/>
        <v>2.3291760834038113E-4</v>
      </c>
      <c r="K213" s="9">
        <f t="shared" si="28"/>
        <v>9.8798610222541508E-2</v>
      </c>
      <c r="L213" s="9">
        <f t="shared" si="31"/>
        <v>1.7083879496209375E-4</v>
      </c>
      <c r="O213" s="21">
        <f t="shared" si="29"/>
        <v>125703.74243830724</v>
      </c>
    </row>
    <row r="214" spans="1:15" x14ac:dyDescent="0.25">
      <c r="A214" s="1">
        <v>37773</v>
      </c>
      <c r="B214">
        <v>10.56</v>
      </c>
      <c r="C214">
        <v>10.68</v>
      </c>
      <c r="D214">
        <v>10.5</v>
      </c>
      <c r="E214">
        <v>10.52</v>
      </c>
      <c r="F214">
        <v>5.771344</v>
      </c>
      <c r="G214">
        <v>0</v>
      </c>
      <c r="H214" s="9">
        <f t="shared" si="26"/>
        <v>-1.9000987663971641E-3</v>
      </c>
      <c r="I214" s="9">
        <f t="shared" si="27"/>
        <v>8.9347193196506539E-2</v>
      </c>
      <c r="J214" s="31">
        <f t="shared" si="30"/>
        <v>9.5679893850941048E-5</v>
      </c>
      <c r="K214" s="9">
        <f t="shared" si="28"/>
        <v>0.14886682817392621</v>
      </c>
      <c r="L214" s="9">
        <f t="shared" si="31"/>
        <v>1.1860995433125756E-4</v>
      </c>
      <c r="O214" s="21">
        <f t="shared" si="29"/>
        <v>129971.34990543799</v>
      </c>
    </row>
    <row r="215" spans="1:15" x14ac:dyDescent="0.25">
      <c r="A215" s="1">
        <v>37742</v>
      </c>
      <c r="B215">
        <v>10.44</v>
      </c>
      <c r="C215">
        <v>10.59</v>
      </c>
      <c r="D215">
        <v>10.42</v>
      </c>
      <c r="E215">
        <v>10.58</v>
      </c>
      <c r="F215">
        <v>5.7823310000000001</v>
      </c>
      <c r="G215">
        <v>0</v>
      </c>
      <c r="H215" s="9">
        <f t="shared" si="26"/>
        <v>1.829748715754187E-2</v>
      </c>
      <c r="I215" s="9">
        <f t="shared" si="27"/>
        <v>9.6720591049626048E-2</v>
      </c>
      <c r="J215" s="31">
        <f t="shared" si="30"/>
        <v>8.9059368665949171E-5</v>
      </c>
      <c r="K215" s="9">
        <f t="shared" si="28"/>
        <v>0.17674456845027625</v>
      </c>
      <c r="L215" s="9">
        <f t="shared" si="31"/>
        <v>1.1531457694246729E-4</v>
      </c>
      <c r="O215" s="21">
        <f t="shared" si="29"/>
        <v>130218.77844572446</v>
      </c>
    </row>
    <row r="216" spans="1:15" x14ac:dyDescent="0.25">
      <c r="A216" s="1">
        <v>37712</v>
      </c>
      <c r="B216">
        <v>10.38</v>
      </c>
      <c r="C216">
        <v>10.43</v>
      </c>
      <c r="D216">
        <v>10.32</v>
      </c>
      <c r="E216">
        <v>10.43</v>
      </c>
      <c r="F216">
        <v>5.6784299999999996</v>
      </c>
      <c r="G216">
        <v>0</v>
      </c>
      <c r="H216" s="9">
        <f t="shared" si="26"/>
        <v>9.4008669382255137E-3</v>
      </c>
      <c r="I216" s="9">
        <f t="shared" si="27"/>
        <v>8.042630035669629E-2</v>
      </c>
      <c r="J216" s="31">
        <f t="shared" si="30"/>
        <v>7.8663459586424705E-5</v>
      </c>
      <c r="K216" s="9">
        <f t="shared" si="28"/>
        <v>0.16188036034797293</v>
      </c>
      <c r="L216" s="9">
        <f t="shared" si="31"/>
        <v>1.0963453152148137E-4</v>
      </c>
      <c r="O216" s="21">
        <f t="shared" si="29"/>
        <v>127878.91562927737</v>
      </c>
    </row>
    <row r="217" spans="1:15" x14ac:dyDescent="0.25">
      <c r="A217" s="1">
        <v>37681</v>
      </c>
      <c r="B217">
        <v>10.45</v>
      </c>
      <c r="C217">
        <v>10.48</v>
      </c>
      <c r="D217">
        <v>10.27</v>
      </c>
      <c r="E217">
        <v>10.38</v>
      </c>
      <c r="F217">
        <v>5.6255449999999998</v>
      </c>
      <c r="G217">
        <v>0</v>
      </c>
      <c r="H217" s="9">
        <f t="shared" si="26"/>
        <v>-1.6263484059248086E-3</v>
      </c>
      <c r="I217" s="9">
        <f t="shared" si="27"/>
        <v>7.8867860408599014E-2</v>
      </c>
      <c r="J217" s="31">
        <f t="shared" si="30"/>
        <v>8.8663217838508301E-5</v>
      </c>
      <c r="K217" s="9">
        <f t="shared" si="28"/>
        <v>0.15948900859381512</v>
      </c>
      <c r="L217" s="9">
        <f t="shared" si="31"/>
        <v>1.1429950643107036E-4</v>
      </c>
      <c r="O217" s="21">
        <f t="shared" si="29"/>
        <v>126687.93917045789</v>
      </c>
    </row>
    <row r="218" spans="1:15" x14ac:dyDescent="0.25">
      <c r="A218" s="1">
        <v>37653</v>
      </c>
      <c r="B218">
        <v>10.34</v>
      </c>
      <c r="C218">
        <v>10.44</v>
      </c>
      <c r="D218">
        <v>10.34</v>
      </c>
      <c r="E218">
        <v>10.44</v>
      </c>
      <c r="F218">
        <v>5.634709</v>
      </c>
      <c r="G218">
        <v>0</v>
      </c>
      <c r="H218" s="9">
        <f t="shared" si="26"/>
        <v>1.4187113596802765E-2</v>
      </c>
      <c r="I218" s="9">
        <f t="shared" si="27"/>
        <v>0.10027745607401112</v>
      </c>
      <c r="J218" s="31">
        <f t="shared" si="30"/>
        <v>1.3095126753049415E-4</v>
      </c>
      <c r="K218" s="9">
        <f t="shared" si="28"/>
        <v>0.15619800302904638</v>
      </c>
      <c r="L218" s="9">
        <f t="shared" si="31"/>
        <v>1.1168576726957218E-4</v>
      </c>
      <c r="O218" s="21">
        <f t="shared" si="29"/>
        <v>126894.31353499646</v>
      </c>
    </row>
    <row r="219" spans="1:15" x14ac:dyDescent="0.25">
      <c r="A219" s="1">
        <v>37622</v>
      </c>
      <c r="B219">
        <v>10.3</v>
      </c>
      <c r="C219">
        <v>10.36</v>
      </c>
      <c r="D219">
        <v>10.28</v>
      </c>
      <c r="E219">
        <v>10.34</v>
      </c>
      <c r="F219">
        <v>5.5558870000000002</v>
      </c>
      <c r="G219">
        <v>0</v>
      </c>
      <c r="H219" s="9">
        <f t="shared" si="26"/>
        <v>9.306310830787558E-5</v>
      </c>
      <c r="I219" s="9">
        <f t="shared" si="27"/>
        <v>6.748112752585661E-2</v>
      </c>
      <c r="J219" s="31">
        <f t="shared" si="30"/>
        <v>1.2607325177066802E-4</v>
      </c>
      <c r="K219" s="9">
        <f t="shared" si="28"/>
        <v>0.14592411089041929</v>
      </c>
      <c r="L219" s="9">
        <f t="shared" si="31"/>
        <v>1.0940060601549098E-4</v>
      </c>
      <c r="O219" s="21">
        <f t="shared" si="29"/>
        <v>125119.23276659202</v>
      </c>
    </row>
    <row r="220" spans="1:15" x14ac:dyDescent="0.25">
      <c r="A220" s="1">
        <v>37591</v>
      </c>
      <c r="B220">
        <v>10.210000000000001</v>
      </c>
      <c r="C220">
        <v>10.39</v>
      </c>
      <c r="D220">
        <v>10.210000000000001</v>
      </c>
      <c r="E220">
        <v>10.38</v>
      </c>
      <c r="F220">
        <v>5.5553699999999999</v>
      </c>
      <c r="G220">
        <v>0</v>
      </c>
      <c r="H220" s="9">
        <f t="shared" si="26"/>
        <v>2.3062962523031194E-2</v>
      </c>
      <c r="I220" s="9">
        <f t="shared" si="27"/>
        <v>7.6864178768870584E-2</v>
      </c>
      <c r="J220" s="31">
        <f t="shared" si="30"/>
        <v>1.2243360881615417E-4</v>
      </c>
      <c r="K220" s="9">
        <f t="shared" si="28"/>
        <v>0.15670123699448446</v>
      </c>
      <c r="L220" s="9">
        <f t="shared" si="31"/>
        <v>1.1312675851146451E-4</v>
      </c>
      <c r="O220" s="21">
        <f t="shared" si="29"/>
        <v>125107.58986540623</v>
      </c>
    </row>
    <row r="221" spans="1:15" x14ac:dyDescent="0.25">
      <c r="A221" s="1">
        <v>37561</v>
      </c>
      <c r="B221">
        <v>10.23</v>
      </c>
      <c r="C221">
        <v>10.31</v>
      </c>
      <c r="D221">
        <v>10.19</v>
      </c>
      <c r="E221">
        <v>10.19</v>
      </c>
      <c r="F221">
        <v>5.4301349999999999</v>
      </c>
      <c r="G221">
        <v>0</v>
      </c>
      <c r="H221" s="9">
        <f t="shared" si="26"/>
        <v>-1.2657676074950758E-3</v>
      </c>
      <c r="I221" s="9">
        <f t="shared" si="27"/>
        <v>6.1060044930769899E-2</v>
      </c>
      <c r="J221" s="31">
        <f t="shared" si="30"/>
        <v>1.0919638391958677E-4</v>
      </c>
      <c r="K221" s="9">
        <f t="shared" si="28"/>
        <v>0.15071855607271853</v>
      </c>
      <c r="L221" s="9">
        <f t="shared" si="31"/>
        <v>1.0687481624600486E-4</v>
      </c>
      <c r="O221" s="21">
        <f t="shared" si="29"/>
        <v>122287.28284412877</v>
      </c>
    </row>
    <row r="222" spans="1:15" x14ac:dyDescent="0.25">
      <c r="A222" s="1">
        <v>37530</v>
      </c>
      <c r="B222">
        <v>10.33</v>
      </c>
      <c r="C222">
        <v>10.33</v>
      </c>
      <c r="D222">
        <v>10.1</v>
      </c>
      <c r="E222">
        <v>10.25</v>
      </c>
      <c r="F222">
        <v>5.437017</v>
      </c>
      <c r="G222">
        <v>0</v>
      </c>
      <c r="H222" s="9">
        <f t="shared" si="26"/>
        <v>-6.1006619272117885E-3</v>
      </c>
      <c r="I222" s="9">
        <f t="shared" si="27"/>
        <v>5.5126039330830476E-2</v>
      </c>
      <c r="J222" s="31">
        <f t="shared" si="30"/>
        <v>1.3354532973489122E-4</v>
      </c>
      <c r="K222" s="9">
        <f t="shared" si="28"/>
        <v>0.17268757280745103</v>
      </c>
      <c r="L222" s="9">
        <f t="shared" si="31"/>
        <v>1.0740412242714522E-4</v>
      </c>
      <c r="O222" s="21">
        <f t="shared" si="29"/>
        <v>122442.26629859782</v>
      </c>
    </row>
    <row r="223" spans="1:15" x14ac:dyDescent="0.25">
      <c r="A223" s="1">
        <v>37500</v>
      </c>
      <c r="B223">
        <v>10.3</v>
      </c>
      <c r="C223">
        <v>10.36</v>
      </c>
      <c r="D223">
        <v>10.26</v>
      </c>
      <c r="E223">
        <v>10.36</v>
      </c>
      <c r="F223">
        <v>5.4703900000000001</v>
      </c>
      <c r="G223">
        <v>0</v>
      </c>
      <c r="H223" s="9">
        <f t="shared" si="26"/>
        <v>1.5492111933780495E-2</v>
      </c>
      <c r="I223" s="9">
        <f t="shared" si="27"/>
        <v>4.7543599218094132E-2</v>
      </c>
      <c r="J223" s="31">
        <f t="shared" si="30"/>
        <v>1.4187778253247068E-4</v>
      </c>
      <c r="K223" s="9">
        <f t="shared" si="28"/>
        <v>0.19876993497739384</v>
      </c>
      <c r="L223" s="9">
        <f t="shared" si="31"/>
        <v>9.9399439876547298E-5</v>
      </c>
      <c r="O223" s="21">
        <f t="shared" si="29"/>
        <v>123193.83020821649</v>
      </c>
    </row>
    <row r="224" spans="1:15" x14ac:dyDescent="0.25">
      <c r="A224" s="1">
        <v>37469</v>
      </c>
      <c r="B224">
        <v>10.15</v>
      </c>
      <c r="C224">
        <v>10.25</v>
      </c>
      <c r="D224">
        <v>10.15</v>
      </c>
      <c r="E224">
        <v>10.25</v>
      </c>
      <c r="F224">
        <v>5.3869350000000003</v>
      </c>
      <c r="G224">
        <v>0</v>
      </c>
      <c r="H224" s="9">
        <f t="shared" si="26"/>
        <v>1.6789593928558614E-2</v>
      </c>
      <c r="I224" s="9">
        <f t="shared" si="27"/>
        <v>5.0870387511911912E-2</v>
      </c>
      <c r="J224" s="31">
        <f t="shared" si="30"/>
        <v>1.3366299714312002E-4</v>
      </c>
      <c r="K224" s="9">
        <f t="shared" si="28"/>
        <v>0.18706962147072809</v>
      </c>
      <c r="L224" s="9">
        <f t="shared" si="31"/>
        <v>9.6761887950355392E-5</v>
      </c>
      <c r="O224" s="21">
        <f t="shared" si="29"/>
        <v>121314.41373150703</v>
      </c>
    </row>
    <row r="225" spans="1:15" x14ac:dyDescent="0.25">
      <c r="A225" s="1">
        <v>37438</v>
      </c>
      <c r="B225">
        <v>10.130000000000001</v>
      </c>
      <c r="C225">
        <v>10.199999999999999</v>
      </c>
      <c r="D225">
        <v>10.08</v>
      </c>
      <c r="E225">
        <v>10.130000000000001</v>
      </c>
      <c r="F225">
        <v>5.2979839999999996</v>
      </c>
      <c r="G225">
        <v>0</v>
      </c>
      <c r="H225" s="9">
        <f t="shared" si="26"/>
        <v>4.8556791113240419E-3</v>
      </c>
      <c r="I225" s="9">
        <f t="shared" si="27"/>
        <v>4.2920501186035173E-2</v>
      </c>
      <c r="J225" s="31">
        <f t="shared" si="30"/>
        <v>1.2429016274026892E-4</v>
      </c>
      <c r="K225" s="9">
        <f t="shared" si="28"/>
        <v>0.17654802697763042</v>
      </c>
      <c r="L225" s="9">
        <f t="shared" si="31"/>
        <v>9.4888227129568236E-5</v>
      </c>
      <c r="O225" s="21">
        <f t="shared" si="29"/>
        <v>119311.22668435844</v>
      </c>
    </row>
    <row r="226" spans="1:15" x14ac:dyDescent="0.25">
      <c r="A226" s="1">
        <v>37408</v>
      </c>
      <c r="B226">
        <v>10.15</v>
      </c>
      <c r="C226">
        <v>10.23</v>
      </c>
      <c r="D226">
        <v>10.130000000000001</v>
      </c>
      <c r="E226">
        <v>10.130000000000001</v>
      </c>
      <c r="F226">
        <v>5.2723829999999996</v>
      </c>
      <c r="G226">
        <v>0</v>
      </c>
      <c r="H226" s="9">
        <f t="shared" si="26"/>
        <v>3.1683508916266201E-3</v>
      </c>
      <c r="I226" s="9">
        <f t="shared" si="27"/>
        <v>4.954165513754321E-2</v>
      </c>
      <c r="J226" s="31">
        <f t="shared" si="30"/>
        <v>1.5083427400483149E-4</v>
      </c>
      <c r="K226" s="9">
        <f t="shared" si="28"/>
        <v>0.18734689134538329</v>
      </c>
      <c r="L226" s="9" t="s">
        <v>7</v>
      </c>
      <c r="O226" s="21">
        <f t="shared" si="29"/>
        <v>118734.6891345383</v>
      </c>
    </row>
    <row r="227" spans="1:15" x14ac:dyDescent="0.25">
      <c r="A227" s="1">
        <v>37377</v>
      </c>
      <c r="B227">
        <v>10.130000000000001</v>
      </c>
      <c r="C227">
        <v>10.15</v>
      </c>
      <c r="D227">
        <v>10.029999999999999</v>
      </c>
      <c r="E227">
        <v>10.15</v>
      </c>
      <c r="F227">
        <v>5.2557309999999999</v>
      </c>
      <c r="G227">
        <v>0</v>
      </c>
      <c r="H227" s="9">
        <f t="shared" si="26"/>
        <v>7.9448762481051458E-3</v>
      </c>
      <c r="I227" s="9">
        <f t="shared" si="27"/>
        <v>6.9577806508437284E-2</v>
      </c>
      <c r="J227" s="31">
        <f t="shared" si="30"/>
        <v>1.5011392234126408E-4</v>
      </c>
      <c r="K227" s="9" t="s">
        <v>7</v>
      </c>
      <c r="L227" s="9" t="s">
        <v>7</v>
      </c>
      <c r="O227" s="21">
        <f t="shared" si="29"/>
        <v>118359.68412381198</v>
      </c>
    </row>
    <row r="228" spans="1:15" x14ac:dyDescent="0.25">
      <c r="A228" s="1">
        <v>37347</v>
      </c>
      <c r="B228">
        <v>9.99</v>
      </c>
      <c r="C228">
        <v>10.14</v>
      </c>
      <c r="D228">
        <v>9.99</v>
      </c>
      <c r="E228">
        <v>10.119999999999999</v>
      </c>
      <c r="F228">
        <v>5.2143040000000003</v>
      </c>
      <c r="G228">
        <v>0</v>
      </c>
      <c r="H228" s="9">
        <f t="shared" si="26"/>
        <v>1.8185879752892434E-2</v>
      </c>
      <c r="I228" s="9">
        <f t="shared" si="27"/>
        <v>6.6914166500930239E-2</v>
      </c>
      <c r="J228" s="31">
        <f t="shared" si="30"/>
        <v>1.4994261694194208E-4</v>
      </c>
      <c r="K228" s="9" t="s">
        <v>7</v>
      </c>
      <c r="L228" s="9" t="s">
        <v>7</v>
      </c>
      <c r="O228" s="21">
        <f t="shared" si="29"/>
        <v>117426.74318102075</v>
      </c>
    </row>
    <row r="229" spans="1:15" x14ac:dyDescent="0.25">
      <c r="A229" s="1">
        <v>37316</v>
      </c>
      <c r="B229">
        <v>10.17</v>
      </c>
      <c r="C229">
        <v>10.17</v>
      </c>
      <c r="D229">
        <v>10</v>
      </c>
      <c r="E229">
        <v>10</v>
      </c>
      <c r="F229">
        <v>5.1211710000000004</v>
      </c>
      <c r="G229">
        <v>0</v>
      </c>
      <c r="H229" s="9">
        <f t="shared" si="26"/>
        <v>-1.6043092069237774E-2</v>
      </c>
      <c r="I229" s="9">
        <f t="shared" si="27"/>
        <v>5.5531772589037583E-2</v>
      </c>
      <c r="J229" s="31">
        <f t="shared" si="30"/>
        <v>1.4288458410165991E-4</v>
      </c>
      <c r="K229" s="9" t="s">
        <v>7</v>
      </c>
      <c r="L229" s="9" t="s">
        <v>7</v>
      </c>
      <c r="O229" s="21">
        <f t="shared" si="29"/>
        <v>115329.376998942</v>
      </c>
    </row>
    <row r="230" spans="1:15" x14ac:dyDescent="0.25">
      <c r="A230" s="1">
        <v>37288</v>
      </c>
      <c r="B230">
        <v>10.19</v>
      </c>
      <c r="C230">
        <v>10.220000000000001</v>
      </c>
      <c r="D230">
        <v>10.16</v>
      </c>
      <c r="E230">
        <v>10.210000000000001</v>
      </c>
      <c r="F230">
        <v>5.2046700000000001</v>
      </c>
      <c r="G230">
        <v>0</v>
      </c>
      <c r="H230" s="9">
        <f t="shared" si="26"/>
        <v>8.8837800745905065E-3</v>
      </c>
      <c r="I230" s="9">
        <f t="shared" si="27"/>
        <v>6.7957379950799063E-2</v>
      </c>
      <c r="J230" s="31">
        <f t="shared" si="30"/>
        <v>1.0228746818698379E-4</v>
      </c>
      <c r="K230" s="9" t="s">
        <v>7</v>
      </c>
      <c r="L230" s="9" t="s">
        <v>7</v>
      </c>
      <c r="O230" s="21">
        <f t="shared" si="29"/>
        <v>117209.78436085876</v>
      </c>
    </row>
    <row r="231" spans="1:15" x14ac:dyDescent="0.25">
      <c r="A231" s="1">
        <v>37257</v>
      </c>
      <c r="B231">
        <v>10.1</v>
      </c>
      <c r="C231">
        <v>10.26</v>
      </c>
      <c r="D231">
        <v>10.1</v>
      </c>
      <c r="E231">
        <v>10.17</v>
      </c>
      <c r="F231">
        <v>5.1588399999999996</v>
      </c>
      <c r="G231">
        <v>0</v>
      </c>
      <c r="H231" s="9">
        <f t="shared" si="26"/>
        <v>8.0484190891483703E-3</v>
      </c>
      <c r="I231" s="9">
        <f t="shared" si="27"/>
        <v>6.40315651174925E-2</v>
      </c>
      <c r="J231" s="31">
        <f t="shared" si="30"/>
        <v>1.026443674541544E-4</v>
      </c>
      <c r="K231" s="9" t="s">
        <v>7</v>
      </c>
      <c r="L231" s="9" t="s">
        <v>7</v>
      </c>
      <c r="O231" s="21">
        <f t="shared" si="29"/>
        <v>116177.68733698246</v>
      </c>
    </row>
    <row r="232" spans="1:15" x14ac:dyDescent="0.25">
      <c r="A232" s="1">
        <v>37226</v>
      </c>
      <c r="B232">
        <v>10.26</v>
      </c>
      <c r="C232">
        <v>10.29</v>
      </c>
      <c r="D232">
        <v>10.07</v>
      </c>
      <c r="E232">
        <v>10.14</v>
      </c>
      <c r="F232">
        <v>5.1176510000000004</v>
      </c>
      <c r="G232">
        <v>0</v>
      </c>
      <c r="H232" s="9">
        <f t="shared" si="26"/>
        <v>-6.8512144973127071E-3</v>
      </c>
      <c r="I232" s="9">
        <f t="shared" si="27"/>
        <v>6.5562373380361888E-2</v>
      </c>
      <c r="J232" s="31">
        <f t="shared" si="30"/>
        <v>1.141003398153844E-4</v>
      </c>
      <c r="K232" s="9" t="s">
        <v>7</v>
      </c>
      <c r="L232" s="9" t="s">
        <v>7</v>
      </c>
      <c r="O232" s="21">
        <f t="shared" si="29"/>
        <v>115250.10618235799</v>
      </c>
    </row>
    <row r="233" spans="1:15" x14ac:dyDescent="0.25">
      <c r="A233" s="1">
        <v>37196</v>
      </c>
      <c r="B233">
        <v>10.46</v>
      </c>
      <c r="C233">
        <v>10.48</v>
      </c>
      <c r="D233">
        <v>10.17</v>
      </c>
      <c r="E233">
        <v>10.26</v>
      </c>
      <c r="F233">
        <v>5.1529550000000004</v>
      </c>
      <c r="G233">
        <v>0</v>
      </c>
      <c r="H233" s="9">
        <f t="shared" si="26"/>
        <v>-1.3243109301370726E-2</v>
      </c>
      <c r="I233" s="9">
        <f t="shared" si="27"/>
        <v>9.198039037845207E-2</v>
      </c>
      <c r="J233" s="31">
        <f t="shared" si="30"/>
        <v>1.0340177597607464E-4</v>
      </c>
      <c r="K233" s="9" t="s">
        <v>7</v>
      </c>
      <c r="L233" s="9" t="s">
        <v>7</v>
      </c>
      <c r="O233" s="21">
        <f t="shared" si="29"/>
        <v>116045.15644050611</v>
      </c>
    </row>
    <row r="234" spans="1:15" x14ac:dyDescent="0.25">
      <c r="A234" s="1">
        <v>37165</v>
      </c>
      <c r="B234">
        <v>10.32</v>
      </c>
      <c r="C234">
        <v>10.45</v>
      </c>
      <c r="D234">
        <v>10.29</v>
      </c>
      <c r="E234">
        <v>10.45</v>
      </c>
      <c r="F234">
        <v>5.2221120000000001</v>
      </c>
      <c r="G234">
        <v>0</v>
      </c>
      <c r="H234" s="9">
        <f t="shared" si="26"/>
        <v>1.8717111134737133E-2</v>
      </c>
      <c r="I234" s="9">
        <f t="shared" si="27"/>
        <v>0.12633560759671411</v>
      </c>
      <c r="J234" s="31">
        <f t="shared" si="30"/>
        <v>5.6993345952331209E-5</v>
      </c>
      <c r="K234" s="9" t="s">
        <v>7</v>
      </c>
      <c r="L234" s="9" t="s">
        <v>7</v>
      </c>
      <c r="O234" s="21">
        <f t="shared" si="29"/>
        <v>117602.58026507979</v>
      </c>
    </row>
    <row r="235" spans="1:15" x14ac:dyDescent="0.25">
      <c r="A235" s="1">
        <v>37135</v>
      </c>
      <c r="B235">
        <v>10.199999999999999</v>
      </c>
      <c r="C235">
        <v>10.34</v>
      </c>
      <c r="D235">
        <v>10.199999999999999</v>
      </c>
      <c r="E235">
        <v>10.31</v>
      </c>
      <c r="F235">
        <v>5.1261650000000003</v>
      </c>
      <c r="G235">
        <v>0</v>
      </c>
      <c r="H235" s="9">
        <f t="shared" si="26"/>
        <v>9.0975304875048207E-3</v>
      </c>
      <c r="I235" s="9">
        <f t="shared" si="27"/>
        <v>0.1233371813953653</v>
      </c>
      <c r="J235" s="31">
        <f t="shared" si="30"/>
        <v>5.3722047182163197E-5</v>
      </c>
      <c r="K235" s="9" t="s">
        <v>7</v>
      </c>
      <c r="L235" s="9" t="s">
        <v>7</v>
      </c>
      <c r="O235" s="21">
        <f t="shared" si="29"/>
        <v>115441.84246997054</v>
      </c>
    </row>
    <row r="236" spans="1:15" x14ac:dyDescent="0.25">
      <c r="A236" s="1">
        <v>37104</v>
      </c>
      <c r="B236">
        <v>10.199999999999999</v>
      </c>
      <c r="C236">
        <v>10.28</v>
      </c>
      <c r="D236">
        <v>10.16</v>
      </c>
      <c r="E236">
        <v>10.27</v>
      </c>
      <c r="F236">
        <v>5.0799500000000002</v>
      </c>
      <c r="G236">
        <v>0</v>
      </c>
      <c r="H236" s="9">
        <f t="shared" si="26"/>
        <v>1.1235172220220576E-2</v>
      </c>
      <c r="I236" s="9">
        <f t="shared" si="27"/>
        <v>0.11942214331344728</v>
      </c>
      <c r="J236" s="31">
        <f t="shared" si="30"/>
        <v>5.4139601365173117E-5</v>
      </c>
      <c r="K236" s="9" t="s">
        <v>7</v>
      </c>
      <c r="L236" s="9" t="s">
        <v>7</v>
      </c>
      <c r="O236" s="21">
        <f t="shared" si="29"/>
        <v>114401.07520053038</v>
      </c>
    </row>
    <row r="237" spans="1:15" x14ac:dyDescent="0.25">
      <c r="A237" s="1">
        <v>37073</v>
      </c>
      <c r="B237">
        <v>10.07</v>
      </c>
      <c r="C237">
        <v>10.210000000000001</v>
      </c>
      <c r="D237">
        <v>10.039999999999999</v>
      </c>
      <c r="E237">
        <v>10.210000000000001</v>
      </c>
      <c r="F237">
        <v>5.0235099999999999</v>
      </c>
      <c r="G237">
        <v>0</v>
      </c>
      <c r="H237" s="9">
        <f t="shared" si="26"/>
        <v>2.2319218158844079E-2</v>
      </c>
      <c r="I237" s="9">
        <f t="shared" si="27"/>
        <v>0.11559430511726661</v>
      </c>
      <c r="J237" s="31">
        <f t="shared" si="30"/>
        <v>5.5388974023806732E-5</v>
      </c>
      <c r="K237" s="9" t="s">
        <v>7</v>
      </c>
      <c r="L237" s="9" t="s">
        <v>7</v>
      </c>
      <c r="O237" s="21">
        <f t="shared" si="29"/>
        <v>113130.03972098473</v>
      </c>
    </row>
    <row r="238" spans="1:15" x14ac:dyDescent="0.25">
      <c r="A238" s="1">
        <v>37043</v>
      </c>
      <c r="B238">
        <v>10.06</v>
      </c>
      <c r="C238">
        <v>10.15</v>
      </c>
      <c r="D238">
        <v>10.039999999999999</v>
      </c>
      <c r="E238">
        <v>10.039999999999999</v>
      </c>
      <c r="F238">
        <v>4.913837</v>
      </c>
      <c r="G238">
        <v>0</v>
      </c>
      <c r="H238" s="9">
        <f t="shared" si="26"/>
        <v>5.4347247832944277E-3</v>
      </c>
      <c r="I238" s="9">
        <f t="shared" si="27"/>
        <v>0.10660190781434593</v>
      </c>
      <c r="J238" s="31" t="s">
        <v>7</v>
      </c>
      <c r="K238" s="9"/>
      <c r="L238" s="9" t="s">
        <v>7</v>
      </c>
      <c r="O238" s="21">
        <f t="shared" si="29"/>
        <v>110660.19078143459</v>
      </c>
    </row>
    <row r="239" spans="1:15" x14ac:dyDescent="0.25">
      <c r="A239" s="1">
        <v>37012</v>
      </c>
      <c r="B239">
        <v>10.050000000000001</v>
      </c>
      <c r="C239">
        <v>10.11</v>
      </c>
      <c r="D239">
        <v>9.98</v>
      </c>
      <c r="E239">
        <v>10.039999999999999</v>
      </c>
      <c r="F239">
        <v>4.887276</v>
      </c>
      <c r="G239">
        <v>0</v>
      </c>
      <c r="H239" s="9">
        <f t="shared" si="26"/>
        <v>7.3233444873957217E-3</v>
      </c>
      <c r="I239" s="9"/>
      <c r="J239" s="31" t="s">
        <v>7</v>
      </c>
      <c r="K239" s="9"/>
      <c r="L239" s="9" t="s">
        <v>7</v>
      </c>
      <c r="O239" s="21">
        <f t="shared" si="29"/>
        <v>110062.03391800064</v>
      </c>
    </row>
    <row r="240" spans="1:15" x14ac:dyDescent="0.25">
      <c r="A240" s="1">
        <v>36982</v>
      </c>
      <c r="B240">
        <v>10.11</v>
      </c>
      <c r="C240">
        <v>10.14</v>
      </c>
      <c r="D240">
        <v>10</v>
      </c>
      <c r="E240">
        <v>10.02</v>
      </c>
      <c r="F240">
        <v>4.8517450000000002</v>
      </c>
      <c r="G240">
        <v>0</v>
      </c>
      <c r="H240" s="9">
        <f t="shared" si="26"/>
        <v>-4.4600563744887391E-3</v>
      </c>
      <c r="I240" s="9"/>
      <c r="J240" s="31" t="s">
        <v>7</v>
      </c>
      <c r="K240" s="9"/>
      <c r="L240" s="9" t="s">
        <v>7</v>
      </c>
      <c r="O240" s="21">
        <f t="shared" si="29"/>
        <v>109261.87159298759</v>
      </c>
    </row>
    <row r="241" spans="1:15" x14ac:dyDescent="0.25">
      <c r="A241" s="1">
        <v>36951</v>
      </c>
      <c r="B241">
        <v>10.14</v>
      </c>
      <c r="C241">
        <v>10.199999999999999</v>
      </c>
      <c r="D241">
        <v>10.09</v>
      </c>
      <c r="E241">
        <v>10.119999999999999</v>
      </c>
      <c r="F241">
        <v>4.873481</v>
      </c>
      <c r="G241">
        <v>0</v>
      </c>
      <c r="H241" s="9">
        <f t="shared" si="26"/>
        <v>5.1751199882847194E-3</v>
      </c>
      <c r="I241" s="9"/>
      <c r="J241" s="31" t="s">
        <v>7</v>
      </c>
      <c r="K241" s="9"/>
      <c r="L241" s="9" t="s">
        <v>7</v>
      </c>
      <c r="O241" s="21">
        <f t="shared" si="29"/>
        <v>109751.36888539375</v>
      </c>
    </row>
    <row r="242" spans="1:15" x14ac:dyDescent="0.25">
      <c r="A242" s="1">
        <v>36923</v>
      </c>
      <c r="B242">
        <v>10.119999999999999</v>
      </c>
      <c r="C242">
        <v>10.119999999999999</v>
      </c>
      <c r="D242">
        <v>10</v>
      </c>
      <c r="E242">
        <v>10.119999999999999</v>
      </c>
      <c r="F242">
        <v>4.8483900000000002</v>
      </c>
      <c r="G242">
        <v>0</v>
      </c>
      <c r="H242" s="9">
        <f t="shared" si="26"/>
        <v>9.4986851337874687E-3</v>
      </c>
      <c r="I242" s="9"/>
      <c r="J242" s="31" t="s">
        <v>7</v>
      </c>
      <c r="K242" s="9"/>
      <c r="L242" s="9" t="s">
        <v>7</v>
      </c>
      <c r="O242" s="21">
        <f t="shared" si="29"/>
        <v>109186.31659593097</v>
      </c>
    </row>
    <row r="243" spans="1:15" x14ac:dyDescent="0.25">
      <c r="A243" s="1">
        <v>36892</v>
      </c>
      <c r="B243">
        <v>10.039999999999999</v>
      </c>
      <c r="C243">
        <v>10.09</v>
      </c>
      <c r="D243">
        <v>9.9700000000000006</v>
      </c>
      <c r="E243">
        <v>10.08</v>
      </c>
      <c r="F243">
        <v>4.8027699999999998</v>
      </c>
      <c r="G243">
        <v>0</v>
      </c>
      <c r="H243" s="9">
        <f t="shared" si="26"/>
        <v>1.7771484419700466E-2</v>
      </c>
      <c r="I243" s="9"/>
      <c r="J243" s="31" t="s">
        <v>7</v>
      </c>
      <c r="K243" s="9"/>
      <c r="L243" s="9" t="s">
        <v>7</v>
      </c>
      <c r="O243" s="21">
        <f t="shared" si="29"/>
        <v>108158.9487969077</v>
      </c>
    </row>
    <row r="244" spans="1:15" x14ac:dyDescent="0.25">
      <c r="A244" s="1">
        <v>36861</v>
      </c>
      <c r="B244">
        <v>9.81</v>
      </c>
      <c r="C244">
        <v>10</v>
      </c>
      <c r="D244">
        <v>9.81</v>
      </c>
      <c r="E244">
        <v>9.9600000000000009</v>
      </c>
      <c r="F244">
        <v>4.7189079999999999</v>
      </c>
      <c r="G244">
        <v>0</v>
      </c>
      <c r="H244" s="9">
        <f t="shared" si="26"/>
        <v>1.7801630714353662E-2</v>
      </c>
      <c r="I244" s="9"/>
      <c r="J244" s="31" t="s">
        <v>7</v>
      </c>
      <c r="K244" s="9"/>
      <c r="L244" s="9" t="s">
        <v>7</v>
      </c>
      <c r="O244" s="21">
        <f t="shared" si="29"/>
        <v>106270.36663203071</v>
      </c>
    </row>
    <row r="245" spans="1:15" x14ac:dyDescent="0.25">
      <c r="A245" s="1">
        <v>36831</v>
      </c>
      <c r="B245">
        <v>9.75</v>
      </c>
      <c r="C245">
        <v>9.84</v>
      </c>
      <c r="D245">
        <v>9.6999999999999993</v>
      </c>
      <c r="E245">
        <v>9.84</v>
      </c>
      <c r="F245">
        <v>4.6363729999999999</v>
      </c>
      <c r="G245">
        <v>0</v>
      </c>
      <c r="H245" s="9">
        <f t="shared" si="26"/>
        <v>1.6005176914432828E-2</v>
      </c>
      <c r="I245" s="9"/>
      <c r="J245" s="31" t="s">
        <v>7</v>
      </c>
      <c r="K245" s="9"/>
      <c r="L245" s="9" t="s">
        <v>7</v>
      </c>
      <c r="O245" s="21">
        <f t="shared" si="29"/>
        <v>104411.66866420115</v>
      </c>
    </row>
    <row r="246" spans="1:15" x14ac:dyDescent="0.25">
      <c r="A246" s="1">
        <v>36800</v>
      </c>
      <c r="B246">
        <v>9.73</v>
      </c>
      <c r="C246">
        <v>9.8000000000000007</v>
      </c>
      <c r="D246">
        <v>9.7100000000000009</v>
      </c>
      <c r="E246">
        <v>9.74</v>
      </c>
      <c r="F246">
        <v>4.5633359999999996</v>
      </c>
      <c r="G246">
        <v>0</v>
      </c>
      <c r="H246" s="9">
        <f t="shared" si="26"/>
        <v>5.5806387423916774E-3</v>
      </c>
      <c r="I246" s="9"/>
      <c r="J246" s="31" t="s">
        <v>7</v>
      </c>
      <c r="K246" s="9"/>
      <c r="L246" s="9" t="s">
        <v>7</v>
      </c>
      <c r="O246" s="21">
        <f t="shared" si="29"/>
        <v>102766.86678043829</v>
      </c>
    </row>
    <row r="247" spans="1:15" x14ac:dyDescent="0.25">
      <c r="A247" s="1">
        <v>36770</v>
      </c>
      <c r="B247">
        <v>9.75</v>
      </c>
      <c r="C247">
        <v>9.75</v>
      </c>
      <c r="D247">
        <v>9.69</v>
      </c>
      <c r="E247">
        <v>9.74</v>
      </c>
      <c r="F247">
        <v>4.538011</v>
      </c>
      <c r="G247">
        <v>0</v>
      </c>
      <c r="H247" s="9">
        <f t="shared" si="26"/>
        <v>7.7772768760313513E-3</v>
      </c>
      <c r="I247" s="9"/>
      <c r="J247" s="31" t="s">
        <v>7</v>
      </c>
      <c r="K247" s="9"/>
      <c r="L247" s="9" t="s">
        <v>7</v>
      </c>
      <c r="O247" s="21">
        <f t="shared" si="29"/>
        <v>102196.54478328214</v>
      </c>
    </row>
    <row r="248" spans="1:15" x14ac:dyDescent="0.25">
      <c r="A248" s="1">
        <v>36739</v>
      </c>
      <c r="B248">
        <v>9.66</v>
      </c>
      <c r="C248">
        <v>9.74</v>
      </c>
      <c r="D248">
        <v>9.66</v>
      </c>
      <c r="E248">
        <v>9.7200000000000006</v>
      </c>
      <c r="F248">
        <v>4.5029899999999996</v>
      </c>
      <c r="G248">
        <v>0</v>
      </c>
      <c r="H248" s="9">
        <f t="shared" si="26"/>
        <v>1.4078677186264254E-2</v>
      </c>
      <c r="I248" s="9"/>
      <c r="J248" s="31" t="s">
        <v>7</v>
      </c>
      <c r="K248" s="9"/>
      <c r="L248" s="9" t="s">
        <v>7</v>
      </c>
      <c r="O248" s="21">
        <f>$O$4+$O$4*H248</f>
        <v>101407.86771862642</v>
      </c>
    </row>
    <row r="249" spans="1:15" x14ac:dyDescent="0.25">
      <c r="A249" s="1">
        <v>36708</v>
      </c>
      <c r="B249">
        <v>9.6300000000000008</v>
      </c>
      <c r="C249">
        <v>9.66</v>
      </c>
      <c r="D249">
        <v>9.58</v>
      </c>
      <c r="E249">
        <v>9.64</v>
      </c>
      <c r="F249">
        <v>4.440474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17" width="9.140625" style="2"/>
    <col min="18" max="18" width="16" style="2" customWidth="1"/>
    <col min="19" max="28" width="9.140625" style="2"/>
    <col min="29" max="29" width="10.140625" style="2" bestFit="1" customWidth="1"/>
    <col min="30" max="30" width="10.140625" style="2" customWidth="1"/>
    <col min="31" max="31" width="9.5703125" style="2" bestFit="1" customWidth="1"/>
    <col min="32" max="32" width="10.140625" style="2" customWidth="1"/>
    <col min="33" max="33" width="12.28515625" style="2" bestFit="1" customWidth="1"/>
    <col min="34" max="16384" width="9.140625" style="2"/>
  </cols>
  <sheetData>
    <row r="1" spans="1:33" x14ac:dyDescent="0.25">
      <c r="A1" s="2" t="s">
        <v>45</v>
      </c>
      <c r="B1" s="2" t="s">
        <v>47</v>
      </c>
      <c r="H1" s="3">
        <f>AVERAGE(H10:H248)</f>
        <v>4.2809733142328398E-3</v>
      </c>
      <c r="I1" s="11">
        <f>AVERAGE(I10:I248)</f>
        <v>4.7481688633802546E-2</v>
      </c>
      <c r="J1" s="32">
        <f>AVERAGE(J10:J248)</f>
        <v>1.907104793298895E-4</v>
      </c>
      <c r="K1" s="4">
        <f>AVERAGE(K10:K248)</f>
        <v>9.8525533193826634E-2</v>
      </c>
      <c r="L1" s="33">
        <f>AVERAGE(L10:L248)</f>
        <v>1.9400779501869378E-4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77</v>
      </c>
      <c r="S1" s="2" t="s">
        <v>63</v>
      </c>
      <c r="T1" s="2" t="s">
        <v>64</v>
      </c>
      <c r="U1" s="2" t="s">
        <v>65</v>
      </c>
      <c r="V1" s="2" t="s">
        <v>66</v>
      </c>
      <c r="W1" s="2" t="s">
        <v>67</v>
      </c>
      <c r="Y1" s="2" t="str">
        <f>A1</f>
        <v>VWAHX</v>
      </c>
      <c r="AD1" s="49">
        <v>100000</v>
      </c>
      <c r="AF1" s="46">
        <f>U9</f>
        <v>0.95464362850971929</v>
      </c>
      <c r="AG1" s="49">
        <v>100000</v>
      </c>
    </row>
    <row r="2" spans="1:33" ht="15.75" thickBot="1" x14ac:dyDescent="0.3">
      <c r="A2" s="2" t="s">
        <v>46</v>
      </c>
      <c r="B2" s="2" t="s">
        <v>48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28851</v>
      </c>
      <c r="Z2" s="2">
        <v>2000</v>
      </c>
      <c r="AA2" s="42">
        <v>1.46E-2</v>
      </c>
      <c r="AB2" s="42">
        <v>9.2499999999999999E-2</v>
      </c>
      <c r="AC2" s="52">
        <v>109249</v>
      </c>
      <c r="AD2" s="52">
        <f>AD1+AB2*AD1</f>
        <v>109250</v>
      </c>
      <c r="AE2" s="42">
        <v>9.2499999999999999E-2</v>
      </c>
      <c r="AF2" s="42">
        <f>AE2*$AF$1</f>
        <v>8.8304535637149031E-2</v>
      </c>
      <c r="AG2" s="21">
        <f>AG1+AF2*AG1</f>
        <v>108830.45356371491</v>
      </c>
    </row>
    <row r="3" spans="1:33" x14ac:dyDescent="0.25">
      <c r="A3" s="2" t="s">
        <v>7</v>
      </c>
      <c r="H3" s="11">
        <f>MIN(H10:H248)</f>
        <v>-6.2086082667319631E-2</v>
      </c>
      <c r="I3" s="11">
        <f>MIN(I10:I248)</f>
        <v>-0.11615423648833875</v>
      </c>
      <c r="J3" s="32" t="s">
        <v>7</v>
      </c>
      <c r="K3" s="4">
        <f>MIN(K10:K248)</f>
        <v>-8.9535340606397062E-2</v>
      </c>
      <c r="L3" s="33" t="s">
        <v>7</v>
      </c>
      <c r="M3" s="16">
        <f>(F223-F247)/F247</f>
        <v>0.17786492679582869</v>
      </c>
      <c r="N3" s="24">
        <f>(F146-F159)/F159</f>
        <v>-6.5380811602573918E-2</v>
      </c>
      <c r="O3" s="26">
        <f>O10</f>
        <v>270884.49270603672</v>
      </c>
      <c r="Z3" s="2">
        <v>2001</v>
      </c>
      <c r="AA3" s="42">
        <v>1.55E-2</v>
      </c>
      <c r="AB3" s="42">
        <v>5.3400000000000003E-2</v>
      </c>
      <c r="AC3" s="52">
        <v>115087</v>
      </c>
      <c r="AD3" s="52">
        <f t="shared" ref="AD3:AD22" si="0">AD2+AB3*AD2</f>
        <v>115083.95</v>
      </c>
      <c r="AE3" s="42">
        <v>5.3400000000000003E-2</v>
      </c>
      <c r="AF3" s="42">
        <f t="shared" ref="AF3:AF22" si="1">AE3*$AF$1</f>
        <v>5.0977969762419015E-2</v>
      </c>
      <c r="AG3" s="21">
        <f t="shared" ref="AG3:AG22" si="2">AG2+AF3*AG2</f>
        <v>114378.40913471632</v>
      </c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3.09E-2</v>
      </c>
      <c r="T4" s="42">
        <v>4.6600000000000003E-2</v>
      </c>
      <c r="U4" s="42">
        <v>4.6300000000000001E-2</v>
      </c>
      <c r="V4" s="42">
        <v>0.05</v>
      </c>
      <c r="W4" s="42">
        <v>6.4399999999999999E-2</v>
      </c>
      <c r="Z4" s="2">
        <v>2002</v>
      </c>
      <c r="AA4" s="42">
        <v>2.3800000000000002E-2</v>
      </c>
      <c r="AB4" s="42">
        <v>7.2999999999999995E-2</v>
      </c>
      <c r="AC4" s="52">
        <v>123494</v>
      </c>
      <c r="AD4" s="52">
        <f t="shared" si="0"/>
        <v>123485.07835</v>
      </c>
      <c r="AE4" s="42">
        <v>7.2999999999999995E-2</v>
      </c>
      <c r="AF4" s="42">
        <f t="shared" si="1"/>
        <v>6.9688984881209504E-2</v>
      </c>
      <c r="AG4" s="21">
        <f t="shared" si="2"/>
        <v>122349.32435964236</v>
      </c>
    </row>
    <row r="5" spans="1:33" x14ac:dyDescent="0.25">
      <c r="H5" s="19">
        <f>STDEV(H10:H248)</f>
        <v>1.4318034980908603E-2</v>
      </c>
      <c r="I5" s="19">
        <f>STDEV(I10:I248)</f>
        <v>4.6929566604928967E-2</v>
      </c>
      <c r="J5" s="20"/>
      <c r="K5" s="20">
        <f>STDEV(K10:K248)</f>
        <v>5.4123734140159425E-2</v>
      </c>
      <c r="L5" s="20"/>
      <c r="M5" s="7"/>
      <c r="N5" s="7"/>
      <c r="O5" s="28">
        <f>(O3-O4)/O4</f>
        <v>1.7088449270603672</v>
      </c>
      <c r="R5" s="2" t="s">
        <v>61</v>
      </c>
      <c r="S5" s="42">
        <v>3.0099999999999998E-2</v>
      </c>
      <c r="T5" s="42">
        <v>4.6300000000000001E-2</v>
      </c>
      <c r="U5" s="42">
        <v>4.6100000000000002E-2</v>
      </c>
      <c r="V5" s="42">
        <v>4.99E-2</v>
      </c>
      <c r="W5" s="2" t="s">
        <v>68</v>
      </c>
      <c r="Z5" s="2">
        <v>2003</v>
      </c>
      <c r="AA5" s="42">
        <v>1.8800000000000001E-2</v>
      </c>
      <c r="AB5" s="42">
        <v>6.3500000000000001E-2</v>
      </c>
      <c r="AC5" s="52">
        <v>131337</v>
      </c>
      <c r="AD5" s="52">
        <f t="shared" si="0"/>
        <v>131326.380825225</v>
      </c>
      <c r="AE5" s="42">
        <v>6.3500000000000001E-2</v>
      </c>
      <c r="AF5" s="42">
        <f t="shared" si="1"/>
        <v>6.0619870410367177E-2</v>
      </c>
      <c r="AG5" s="21">
        <f t="shared" si="2"/>
        <v>129766.12454711986</v>
      </c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3.2300000000000002E-2</v>
      </c>
      <c r="T6" s="42">
        <v>4.41E-2</v>
      </c>
      <c r="U6" s="42">
        <v>4.4200000000000003E-2</v>
      </c>
      <c r="V6" s="42">
        <v>4.7899999999999998E-2</v>
      </c>
      <c r="W6" s="2" t="s">
        <v>68</v>
      </c>
      <c r="Z6" s="2">
        <v>2004</v>
      </c>
      <c r="AA6" s="42">
        <v>3.2599999999999997E-2</v>
      </c>
      <c r="AB6" s="42">
        <v>4.9799999999999997E-2</v>
      </c>
      <c r="AC6" s="52">
        <v>137882</v>
      </c>
      <c r="AD6" s="52">
        <f t="shared" si="0"/>
        <v>137866.43459032121</v>
      </c>
      <c r="AE6" s="42">
        <v>4.9799999999999997E-2</v>
      </c>
      <c r="AF6" s="42">
        <f t="shared" si="1"/>
        <v>4.7541252699784015E-2</v>
      </c>
      <c r="AG6" s="21">
        <f t="shared" si="2"/>
        <v>135935.36866608614</v>
      </c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101235.72869271542</v>
      </c>
      <c r="Z7" s="2">
        <v>2005</v>
      </c>
      <c r="AA7" s="42">
        <v>3.4200000000000001E-2</v>
      </c>
      <c r="AB7" s="42">
        <v>4.3400000000000001E-2</v>
      </c>
      <c r="AC7" s="52">
        <v>143870</v>
      </c>
      <c r="AD7" s="52">
        <f t="shared" si="0"/>
        <v>143849.83785154115</v>
      </c>
      <c r="AE7" s="42">
        <v>4.3400000000000001E-2</v>
      </c>
      <c r="AF7" s="42">
        <f t="shared" si="1"/>
        <v>4.1431533477321821E-2</v>
      </c>
      <c r="AG7" s="21">
        <f t="shared" si="2"/>
        <v>141567.37944372717</v>
      </c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>(S6-S4)/S4</f>
        <v>4.5307443365695858E-2</v>
      </c>
      <c r="T8" s="45">
        <f t="shared" ref="T8:W8" si="3">(T6-T4)/T4</f>
        <v>-5.364806866952794E-2</v>
      </c>
      <c r="U8" s="45">
        <f t="shared" si="3"/>
        <v>-4.5356371490280725E-2</v>
      </c>
      <c r="V8" s="45">
        <f t="shared" si="3"/>
        <v>-4.2000000000000093E-2</v>
      </c>
      <c r="W8" s="45" t="e">
        <f t="shared" si="3"/>
        <v>#VALUE!</v>
      </c>
      <c r="Z8" s="2">
        <v>2006</v>
      </c>
      <c r="AA8" s="42">
        <v>2.5399999999999999E-2</v>
      </c>
      <c r="AB8" s="42">
        <v>5.5300000000000002E-2</v>
      </c>
      <c r="AC8" s="52">
        <v>151825</v>
      </c>
      <c r="AD8" s="52">
        <f t="shared" si="0"/>
        <v>151804.73388473137</v>
      </c>
      <c r="AE8" s="42">
        <v>5.5300000000000002E-2</v>
      </c>
      <c r="AF8" s="42">
        <f t="shared" si="1"/>
        <v>5.2791792656587476E-2</v>
      </c>
      <c r="AG8" s="21">
        <f t="shared" si="2"/>
        <v>149040.97518625687</v>
      </c>
    </row>
    <row r="9" spans="1:3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R9" s="2" t="s">
        <v>7</v>
      </c>
      <c r="S9" s="45">
        <f>100%+S8</f>
        <v>1.0453074433656959</v>
      </c>
      <c r="T9" s="45">
        <f t="shared" ref="T9:W9" si="4">100%+T8</f>
        <v>0.94635193133047202</v>
      </c>
      <c r="U9" s="46">
        <f t="shared" si="4"/>
        <v>0.95464362850971929</v>
      </c>
      <c r="V9" s="45">
        <f t="shared" si="4"/>
        <v>0.95799999999999996</v>
      </c>
      <c r="W9" s="45" t="e">
        <f t="shared" si="4"/>
        <v>#VALUE!</v>
      </c>
      <c r="Z9" s="2">
        <v>2007</v>
      </c>
      <c r="AA9" s="42">
        <v>4.0800000000000003E-2</v>
      </c>
      <c r="AB9" s="42">
        <v>1.5699999999999999E-2</v>
      </c>
      <c r="AC9" s="52">
        <v>154203</v>
      </c>
      <c r="AD9" s="52">
        <f t="shared" si="0"/>
        <v>154188.06820672165</v>
      </c>
      <c r="AE9" s="42">
        <v>1.5699999999999999E-2</v>
      </c>
      <c r="AF9" s="42">
        <f t="shared" si="1"/>
        <v>1.4987904967602592E-2</v>
      </c>
      <c r="AG9" s="21">
        <f t="shared" si="2"/>
        <v>151274.7871586273</v>
      </c>
    </row>
    <row r="10" spans="1:33" x14ac:dyDescent="0.25">
      <c r="A10" s="1">
        <v>43983</v>
      </c>
      <c r="B10">
        <v>11.34</v>
      </c>
      <c r="C10">
        <v>11.58</v>
      </c>
      <c r="D10">
        <v>11.34</v>
      </c>
      <c r="E10">
        <v>11.58</v>
      </c>
      <c r="F10">
        <v>11.549973</v>
      </c>
      <c r="G10">
        <v>0</v>
      </c>
      <c r="H10" s="9">
        <f t="shared" ref="H10:H73" si="5">(F10-F11)/F11</f>
        <v>2.4871879623857847E-2</v>
      </c>
      <c r="I10" s="9">
        <f t="shared" ref="I10:I73" si="6">(F10-F21)/F21</f>
        <v>2.3159060147808226E-2</v>
      </c>
      <c r="J10" s="31">
        <f>VAR(H10:H21)</f>
        <v>6.9058495010290754E-4</v>
      </c>
      <c r="K10" s="9">
        <f t="shared" ref="K10:K73" si="7">(F10-F33)/F33</f>
        <v>0.1060244189695409</v>
      </c>
      <c r="L10" s="9">
        <f>VAR(H10:H33)</f>
        <v>3.662758779487159E-4</v>
      </c>
      <c r="O10" s="21">
        <f t="shared" ref="O10:O73" si="8">O11+O11*H10</f>
        <v>270884.49270603672</v>
      </c>
      <c r="R10" s="2" t="s">
        <v>7</v>
      </c>
      <c r="T10" s="48" t="s">
        <v>71</v>
      </c>
      <c r="U10" s="47">
        <f>T32-U32</f>
        <v>10198.026089155785</v>
      </c>
      <c r="Z10" s="2">
        <v>2008</v>
      </c>
      <c r="AA10" s="42">
        <v>8.9999999999999998E-4</v>
      </c>
      <c r="AB10" s="42">
        <v>-0.1045</v>
      </c>
      <c r="AC10" s="52">
        <v>138086</v>
      </c>
      <c r="AD10" s="52">
        <f t="shared" si="0"/>
        <v>138075.41507911924</v>
      </c>
      <c r="AE10" s="42">
        <v>-0.1045</v>
      </c>
      <c r="AF10" s="42">
        <f>AE10</f>
        <v>-0.1045</v>
      </c>
      <c r="AG10" s="21">
        <f t="shared" si="2"/>
        <v>135466.57190055074</v>
      </c>
    </row>
    <row r="11" spans="1:33" x14ac:dyDescent="0.25">
      <c r="A11" s="1">
        <v>43952</v>
      </c>
      <c r="B11">
        <v>11.03</v>
      </c>
      <c r="C11">
        <v>11.33</v>
      </c>
      <c r="D11">
        <v>11.03</v>
      </c>
      <c r="E11">
        <v>11.33</v>
      </c>
      <c r="F11">
        <v>11.269674999999999</v>
      </c>
      <c r="G11">
        <v>0</v>
      </c>
      <c r="H11" s="9">
        <f t="shared" si="5"/>
        <v>3.3947958348035587E-2</v>
      </c>
      <c r="I11" s="9">
        <f t="shared" si="6"/>
        <v>6.3277247622336398E-3</v>
      </c>
      <c r="J11" s="31">
        <f t="shared" ref="J11:J74" si="9">VAR(H11:H22)</f>
        <v>6.4388424059492349E-4</v>
      </c>
      <c r="K11" s="9">
        <f t="shared" si="7"/>
        <v>8.1590869305504451E-2</v>
      </c>
      <c r="L11" s="9">
        <f t="shared" ref="L11:L74" si="10">VAR(H11:H34)</f>
        <v>3.4760501363566689E-4</v>
      </c>
      <c r="O11" s="21">
        <f t="shared" si="8"/>
        <v>264310.59149115795</v>
      </c>
      <c r="R11" s="2" t="s">
        <v>7</v>
      </c>
      <c r="T11" s="44">
        <f>I1</f>
        <v>4.7481688633802546E-2</v>
      </c>
      <c r="U11" s="44">
        <f>T11*U9</f>
        <v>4.5328091525141959E-2</v>
      </c>
      <c r="Z11" s="2">
        <v>2009</v>
      </c>
      <c r="AA11" s="42">
        <v>2.7199999999999998E-2</v>
      </c>
      <c r="AB11" s="42">
        <v>0.20130000000000001</v>
      </c>
      <c r="AC11" s="52">
        <v>165887</v>
      </c>
      <c r="AD11" s="52">
        <f t="shared" si="0"/>
        <v>165869.99613454595</v>
      </c>
      <c r="AE11" s="42">
        <v>0.20130000000000001</v>
      </c>
      <c r="AF11" s="42">
        <f t="shared" si="1"/>
        <v>0.19216976241900649</v>
      </c>
      <c r="AG11" s="21">
        <f t="shared" si="2"/>
        <v>161499.15083839683</v>
      </c>
    </row>
    <row r="12" spans="1:33" x14ac:dyDescent="0.25">
      <c r="A12" s="1">
        <v>43922</v>
      </c>
      <c r="B12">
        <v>11.01</v>
      </c>
      <c r="C12">
        <v>11.28</v>
      </c>
      <c r="D12">
        <v>10.93</v>
      </c>
      <c r="E12">
        <v>10.99</v>
      </c>
      <c r="F12">
        <v>10.899654</v>
      </c>
      <c r="G12">
        <v>0</v>
      </c>
      <c r="H12" s="9">
        <f t="shared" si="5"/>
        <v>-2.7197910818884393E-2</v>
      </c>
      <c r="I12" s="9">
        <f t="shared" si="6"/>
        <v>-2.2172186949029268E-2</v>
      </c>
      <c r="J12" s="31">
        <f t="shared" si="9"/>
        <v>5.6417866991998996E-4</v>
      </c>
      <c r="K12" s="9">
        <f t="shared" si="7"/>
        <v>4.7572749749511714E-2</v>
      </c>
      <c r="L12" s="9">
        <f t="shared" si="10"/>
        <v>3.1047507300045691E-4</v>
      </c>
      <c r="O12" s="21">
        <f t="shared" si="8"/>
        <v>255632.39363947639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2.5499999999999998E-2</v>
      </c>
      <c r="AC12" s="52">
        <v>170110</v>
      </c>
      <c r="AD12" s="52">
        <f t="shared" si="0"/>
        <v>170099.68103597686</v>
      </c>
      <c r="AE12" s="42">
        <v>2.5499999999999998E-2</v>
      </c>
      <c r="AF12" s="42">
        <f t="shared" si="1"/>
        <v>2.434341252699784E-2</v>
      </c>
      <c r="AG12" s="21">
        <f t="shared" si="2"/>
        <v>165430.59129001579</v>
      </c>
    </row>
    <row r="13" spans="1:33" x14ac:dyDescent="0.25">
      <c r="A13" s="1">
        <v>43891</v>
      </c>
      <c r="B13">
        <v>12.11</v>
      </c>
      <c r="C13">
        <v>12.11</v>
      </c>
      <c r="D13">
        <v>10.5</v>
      </c>
      <c r="E13">
        <v>11.33</v>
      </c>
      <c r="F13">
        <v>11.20439</v>
      </c>
      <c r="G13">
        <v>0</v>
      </c>
      <c r="H13" s="9">
        <f t="shared" si="5"/>
        <v>-6.2086082667319631E-2</v>
      </c>
      <c r="I13" s="9">
        <f t="shared" si="6"/>
        <v>2.1338988605137776E-2</v>
      </c>
      <c r="J13" s="31">
        <f t="shared" si="9"/>
        <v>4.9331947096445123E-4</v>
      </c>
      <c r="K13" s="9">
        <f t="shared" si="7"/>
        <v>9.0912259688057037E-2</v>
      </c>
      <c r="L13" s="9">
        <f t="shared" si="10"/>
        <v>2.7212677753334048E-4</v>
      </c>
      <c r="O13" s="21">
        <f t="shared" si="8"/>
        <v>262779.44556498883</v>
      </c>
      <c r="S13" s="2">
        <v>1</v>
      </c>
      <c r="T13" s="47">
        <f>T12+$T$11*T12</f>
        <v>104748.16886338026</v>
      </c>
      <c r="U13" s="47">
        <f>U12+$U$11*U12</f>
        <v>104532.80915251419</v>
      </c>
      <c r="Z13" s="2">
        <v>2011</v>
      </c>
      <c r="AA13" s="42">
        <v>2.9600000000000001E-2</v>
      </c>
      <c r="AB13" s="42">
        <v>0.10979999999999999</v>
      </c>
      <c r="AC13" s="52">
        <v>188791</v>
      </c>
      <c r="AD13" s="52">
        <f t="shared" si="0"/>
        <v>188776.6260137271</v>
      </c>
      <c r="AE13" s="42">
        <v>0.10979999999999999</v>
      </c>
      <c r="AF13" s="42">
        <f t="shared" si="1"/>
        <v>0.10481987041036717</v>
      </c>
      <c r="AG13" s="21">
        <f t="shared" si="2"/>
        <v>182771.00443094567</v>
      </c>
    </row>
    <row r="14" spans="1:33" x14ac:dyDescent="0.25">
      <c r="A14" s="1">
        <v>43862</v>
      </c>
      <c r="B14">
        <v>11.94</v>
      </c>
      <c r="C14">
        <v>12.11</v>
      </c>
      <c r="D14">
        <v>11.9</v>
      </c>
      <c r="E14">
        <v>12.11</v>
      </c>
      <c r="F14">
        <v>11.946075</v>
      </c>
      <c r="G14">
        <v>0</v>
      </c>
      <c r="H14" s="9">
        <f t="shared" si="5"/>
        <v>1.6965839407408725E-2</v>
      </c>
      <c r="I14" s="9">
        <f t="shared" si="6"/>
        <v>9.5156652897384467E-2</v>
      </c>
      <c r="J14" s="31">
        <f t="shared" si="9"/>
        <v>9.2761560603456196E-5</v>
      </c>
      <c r="K14" s="9">
        <f t="shared" si="7"/>
        <v>0.15959368465132179</v>
      </c>
      <c r="L14" s="9">
        <f t="shared" si="10"/>
        <v>7.6175519454251784E-5</v>
      </c>
      <c r="O14" s="21">
        <f t="shared" si="8"/>
        <v>280174.3749706833</v>
      </c>
      <c r="S14" s="2">
        <v>2</v>
      </c>
      <c r="T14" s="47">
        <f t="shared" ref="T14:T32" si="11">T13+$T$11*T13</f>
        <v>109721.78880231225</v>
      </c>
      <c r="U14" s="47">
        <f t="shared" ref="U14:U32" si="12">U13+$U$11*U13</f>
        <v>109271.08189315956</v>
      </c>
      <c r="Z14" s="2">
        <v>2012</v>
      </c>
      <c r="AA14" s="42">
        <v>1.7399999999999999E-2</v>
      </c>
      <c r="AB14" s="42">
        <v>9.3600000000000003E-2</v>
      </c>
      <c r="AC14" s="52">
        <v>206461</v>
      </c>
      <c r="AD14" s="52">
        <f t="shared" si="0"/>
        <v>206446.11820861197</v>
      </c>
      <c r="AE14" s="42">
        <v>9.3600000000000003E-2</v>
      </c>
      <c r="AF14" s="42">
        <f t="shared" si="1"/>
        <v>8.9354643628509728E-2</v>
      </c>
      <c r="AG14" s="21">
        <f t="shared" si="2"/>
        <v>199102.44239749759</v>
      </c>
    </row>
    <row r="15" spans="1:33" x14ac:dyDescent="0.25">
      <c r="A15" s="1">
        <v>43831</v>
      </c>
      <c r="B15">
        <v>11.75</v>
      </c>
      <c r="C15">
        <v>11.94</v>
      </c>
      <c r="D15">
        <v>11.75</v>
      </c>
      <c r="E15">
        <v>11.94</v>
      </c>
      <c r="F15">
        <v>11.746781</v>
      </c>
      <c r="G15">
        <v>0</v>
      </c>
      <c r="H15" s="9">
        <f t="shared" si="5"/>
        <v>2.3031394246131525E-2</v>
      </c>
      <c r="I15" s="9">
        <f t="shared" si="6"/>
        <v>9.9174382723991455E-2</v>
      </c>
      <c r="J15" s="31">
        <f t="shared" si="9"/>
        <v>8.7351497937538991E-5</v>
      </c>
      <c r="K15" s="9">
        <f t="shared" si="7"/>
        <v>0.14668678750493211</v>
      </c>
      <c r="L15" s="9">
        <f t="shared" si="10"/>
        <v>7.5272336854644229E-5</v>
      </c>
      <c r="O15" s="21">
        <f t="shared" si="8"/>
        <v>275500.28143909178</v>
      </c>
      <c r="S15" s="2">
        <v>3</v>
      </c>
      <c r="T15" s="47">
        <f t="shared" si="11"/>
        <v>114931.56461456748</v>
      </c>
      <c r="U15" s="47">
        <f t="shared" si="12"/>
        <v>114224.13149426397</v>
      </c>
      <c r="Z15" s="2">
        <v>2013</v>
      </c>
      <c r="AA15" s="42">
        <v>1.4999999999999999E-2</v>
      </c>
      <c r="AB15" s="42">
        <v>-3.2199999999999999E-2</v>
      </c>
      <c r="AC15" s="52">
        <v>199815</v>
      </c>
      <c r="AD15" s="52">
        <f t="shared" si="0"/>
        <v>199798.55320229466</v>
      </c>
      <c r="AE15" s="42">
        <v>-3.2199999999999999E-2</v>
      </c>
      <c r="AF15" s="42">
        <f>AE15</f>
        <v>-3.2199999999999999E-2</v>
      </c>
      <c r="AG15" s="21">
        <f t="shared" si="2"/>
        <v>192691.34375229818</v>
      </c>
    </row>
    <row r="16" spans="1:33" x14ac:dyDescent="0.25">
      <c r="A16" s="1">
        <v>43800</v>
      </c>
      <c r="B16">
        <v>11.75</v>
      </c>
      <c r="C16">
        <v>11.8</v>
      </c>
      <c r="D16">
        <v>11.73</v>
      </c>
      <c r="E16">
        <v>11.74</v>
      </c>
      <c r="F16">
        <v>11.482327</v>
      </c>
      <c r="G16">
        <v>0</v>
      </c>
      <c r="H16" s="9">
        <f t="shared" si="5"/>
        <v>9.3779673905105361E-4</v>
      </c>
      <c r="I16" s="9">
        <f t="shared" si="6"/>
        <v>8.1658460571224167E-2</v>
      </c>
      <c r="J16" s="31">
        <f t="shared" si="9"/>
        <v>6.6461576811087907E-5</v>
      </c>
      <c r="K16" s="9">
        <f t="shared" si="7"/>
        <v>0.11647827159072519</v>
      </c>
      <c r="L16" s="9">
        <f t="shared" si="10"/>
        <v>7.2810449201269039E-5</v>
      </c>
      <c r="O16" s="21">
        <f t="shared" si="8"/>
        <v>269297.97363853827</v>
      </c>
      <c r="S16" s="2">
        <v>4</v>
      </c>
      <c r="T16" s="47">
        <f t="shared" si="11"/>
        <v>120388.70937979214</v>
      </c>
      <c r="U16" s="47">
        <f t="shared" si="12"/>
        <v>119401.69338101582</v>
      </c>
      <c r="Z16" s="2">
        <v>2014</v>
      </c>
      <c r="AA16" s="42">
        <v>7.6E-3</v>
      </c>
      <c r="AB16" s="42">
        <v>0.1162</v>
      </c>
      <c r="AC16" s="52">
        <v>223029</v>
      </c>
      <c r="AD16" s="52">
        <f t="shared" si="0"/>
        <v>223015.1450844013</v>
      </c>
      <c r="AE16" s="42">
        <v>0.1162</v>
      </c>
      <c r="AF16" s="42">
        <f t="shared" si="1"/>
        <v>0.11092958963282938</v>
      </c>
      <c r="AG16" s="21">
        <f t="shared" si="2"/>
        <v>214066.51544053908</v>
      </c>
    </row>
    <row r="17" spans="1:33" x14ac:dyDescent="0.25">
      <c r="A17" s="1">
        <v>43770</v>
      </c>
      <c r="B17">
        <v>11.76</v>
      </c>
      <c r="C17">
        <v>11.76</v>
      </c>
      <c r="D17">
        <v>11.68</v>
      </c>
      <c r="E17">
        <v>11.76</v>
      </c>
      <c r="F17">
        <v>11.471569000000001</v>
      </c>
      <c r="G17">
        <v>0</v>
      </c>
      <c r="H17" s="9">
        <f t="shared" si="5"/>
        <v>2.73779029965086E-3</v>
      </c>
      <c r="I17" s="9">
        <f t="shared" si="6"/>
        <v>8.8028223784098039E-2</v>
      </c>
      <c r="J17" s="31">
        <f t="shared" si="9"/>
        <v>6.4248910577197437E-5</v>
      </c>
      <c r="K17" s="9">
        <f t="shared" si="7"/>
        <v>0.10242236433122194</v>
      </c>
      <c r="L17" s="9">
        <f t="shared" si="10"/>
        <v>7.4734881031658713E-5</v>
      </c>
      <c r="O17" s="21">
        <f t="shared" si="8"/>
        <v>269045.66349265905</v>
      </c>
      <c r="S17" s="2">
        <v>5</v>
      </c>
      <c r="T17" s="47">
        <f t="shared" si="11"/>
        <v>126104.96859358877</v>
      </c>
      <c r="U17" s="47">
        <f t="shared" si="12"/>
        <v>124813.94426684745</v>
      </c>
      <c r="V17" s="42"/>
      <c r="Z17" s="2">
        <v>2015</v>
      </c>
      <c r="AA17" s="42">
        <v>7.3000000000000001E-3</v>
      </c>
      <c r="AB17" s="42">
        <v>4.1300000000000003E-2</v>
      </c>
      <c r="AC17" s="52">
        <v>232248</v>
      </c>
      <c r="AD17" s="52">
        <f t="shared" si="0"/>
        <v>232225.67057638709</v>
      </c>
      <c r="AE17" s="42">
        <v>4.1300000000000003E-2</v>
      </c>
      <c r="AF17" s="42">
        <f t="shared" si="1"/>
        <v>3.942678185745141E-2</v>
      </c>
      <c r="AG17" s="21">
        <f t="shared" si="2"/>
        <v>222506.46924779797</v>
      </c>
    </row>
    <row r="18" spans="1:33" x14ac:dyDescent="0.25">
      <c r="A18" s="1">
        <v>43739</v>
      </c>
      <c r="B18">
        <v>11.79</v>
      </c>
      <c r="C18">
        <v>11.87</v>
      </c>
      <c r="D18">
        <v>11.72</v>
      </c>
      <c r="E18">
        <v>11.76</v>
      </c>
      <c r="F18">
        <v>11.440248</v>
      </c>
      <c r="G18">
        <v>0</v>
      </c>
      <c r="H18" s="9">
        <f t="shared" si="5"/>
        <v>8.5057838018590565E-5</v>
      </c>
      <c r="I18" s="9">
        <f t="shared" si="6"/>
        <v>9.8247325504138783E-2</v>
      </c>
      <c r="J18" s="31">
        <f t="shared" si="9"/>
        <v>6.1496349148825366E-5</v>
      </c>
      <c r="K18" s="9">
        <f t="shared" si="7"/>
        <v>0.11245142611430893</v>
      </c>
      <c r="L18" s="9">
        <f t="shared" si="10"/>
        <v>7.5327476766166672E-5</v>
      </c>
      <c r="O18" s="21">
        <f t="shared" si="8"/>
        <v>268311.08400956885</v>
      </c>
      <c r="S18" s="2">
        <v>6</v>
      </c>
      <c r="T18" s="47">
        <f t="shared" si="11"/>
        <v>132092.64544752499</v>
      </c>
      <c r="U18" s="47">
        <f t="shared" si="12"/>
        <v>130471.52215618908</v>
      </c>
      <c r="Z18" s="2">
        <v>2016</v>
      </c>
      <c r="AA18" s="42">
        <v>2.07E-2</v>
      </c>
      <c r="AB18" s="42">
        <v>8.3000000000000001E-3</v>
      </c>
      <c r="AC18" s="52">
        <v>234176</v>
      </c>
      <c r="AD18" s="52">
        <f t="shared" si="0"/>
        <v>234153.14364217111</v>
      </c>
      <c r="AE18" s="42">
        <v>8.3000000000000001E-3</v>
      </c>
      <c r="AF18" s="42">
        <f t="shared" si="1"/>
        <v>7.9235421166306708E-3</v>
      </c>
      <c r="AG18" s="21">
        <f t="shared" si="2"/>
        <v>224269.50862810569</v>
      </c>
    </row>
    <row r="19" spans="1:33" x14ac:dyDescent="0.25">
      <c r="A19" s="1">
        <v>43709</v>
      </c>
      <c r="B19">
        <v>11.9</v>
      </c>
      <c r="C19">
        <v>11.9</v>
      </c>
      <c r="D19">
        <v>11.71</v>
      </c>
      <c r="E19">
        <v>11.79</v>
      </c>
      <c r="F19">
        <v>11.439275</v>
      </c>
      <c r="G19">
        <v>0</v>
      </c>
      <c r="H19" s="9">
        <f t="shared" si="5"/>
        <v>-6.4885447122386445E-3</v>
      </c>
      <c r="I19" s="9">
        <f t="shared" si="6"/>
        <v>0.10877404079151329</v>
      </c>
      <c r="J19" s="31">
        <f t="shared" si="9"/>
        <v>8.1521382570328804E-5</v>
      </c>
      <c r="K19" s="9">
        <f t="shared" si="7"/>
        <v>0.11284474471970837</v>
      </c>
      <c r="L19" s="9">
        <f t="shared" si="10"/>
        <v>7.4561434061746364E-5</v>
      </c>
      <c r="O19" s="21">
        <f t="shared" si="8"/>
        <v>268288.26398986811</v>
      </c>
      <c r="S19" s="2">
        <v>7</v>
      </c>
      <c r="T19" s="47">
        <f t="shared" si="11"/>
        <v>138364.62730947963</v>
      </c>
      <c r="U19" s="47">
        <f t="shared" si="12"/>
        <v>136385.5472539094</v>
      </c>
      <c r="Z19" s="2">
        <v>2017</v>
      </c>
      <c r="AA19" s="42">
        <v>2.1100000000000001E-2</v>
      </c>
      <c r="AB19" s="42">
        <v>7.8399999999999997E-2</v>
      </c>
      <c r="AC19" s="52">
        <v>252542</v>
      </c>
      <c r="AD19" s="52">
        <f t="shared" si="0"/>
        <v>252510.75010371732</v>
      </c>
      <c r="AE19" s="42">
        <v>7.8399999999999997E-2</v>
      </c>
      <c r="AF19" s="42">
        <f t="shared" si="1"/>
        <v>7.4844060475161983E-2</v>
      </c>
      <c r="AG19" s="21">
        <f t="shared" si="2"/>
        <v>241054.74929460249</v>
      </c>
    </row>
    <row r="20" spans="1:33" x14ac:dyDescent="0.25">
      <c r="A20" s="1">
        <v>43678</v>
      </c>
      <c r="B20">
        <v>11.72</v>
      </c>
      <c r="C20">
        <v>11.91</v>
      </c>
      <c r="D20">
        <v>11.72</v>
      </c>
      <c r="E20">
        <v>11.9</v>
      </c>
      <c r="F20">
        <v>11.513984000000001</v>
      </c>
      <c r="G20">
        <v>0</v>
      </c>
      <c r="H20" s="9">
        <f t="shared" si="5"/>
        <v>1.9970959931845954E-2</v>
      </c>
      <c r="I20" s="9">
        <f t="shared" si="6"/>
        <v>0.10635397245910824</v>
      </c>
      <c r="J20" s="31">
        <f t="shared" si="9"/>
        <v>8.1834909288886241E-5</v>
      </c>
      <c r="K20" s="9">
        <f t="shared" si="7"/>
        <v>0.12347214065258469</v>
      </c>
      <c r="L20" s="9">
        <f t="shared" si="10"/>
        <v>7.1124722722560907E-5</v>
      </c>
      <c r="O20" s="21">
        <f t="shared" si="8"/>
        <v>270040.43341620144</v>
      </c>
      <c r="S20" s="2">
        <v>8</v>
      </c>
      <c r="T20" s="47">
        <f t="shared" si="11"/>
        <v>144934.41346132048</v>
      </c>
      <c r="U20" s="47">
        <f t="shared" si="12"/>
        <v>142567.64382254117</v>
      </c>
      <c r="Z20" s="2">
        <v>2018</v>
      </c>
      <c r="AA20" s="42">
        <v>1.9099999999999999E-2</v>
      </c>
      <c r="AB20" s="42">
        <v>1.29E-2</v>
      </c>
      <c r="AC20" s="52">
        <v>255805</v>
      </c>
      <c r="AD20" s="52">
        <f t="shared" si="0"/>
        <v>255768.13878005528</v>
      </c>
      <c r="AE20" s="42">
        <v>1.29E-2</v>
      </c>
      <c r="AF20" s="42">
        <f t="shared" si="1"/>
        <v>1.2314902807775379E-2</v>
      </c>
      <c r="AG20" s="21">
        <f t="shared" si="2"/>
        <v>244023.31510351817</v>
      </c>
    </row>
    <row r="21" spans="1:33" x14ac:dyDescent="0.25">
      <c r="A21" s="1">
        <v>43647</v>
      </c>
      <c r="B21">
        <v>11.65</v>
      </c>
      <c r="C21">
        <v>11.7</v>
      </c>
      <c r="D21">
        <v>11.65</v>
      </c>
      <c r="E21">
        <v>11.7</v>
      </c>
      <c r="F21">
        <v>11.288541</v>
      </c>
      <c r="G21">
        <v>0</v>
      </c>
      <c r="H21" s="9">
        <f t="shared" si="5"/>
        <v>8.0123677404353392E-3</v>
      </c>
      <c r="I21" s="9">
        <f t="shared" si="6"/>
        <v>7.7524496566843862E-2</v>
      </c>
      <c r="J21" s="31">
        <f t="shared" si="9"/>
        <v>6.8573528969110005E-5</v>
      </c>
      <c r="K21" s="9">
        <f t="shared" si="7"/>
        <v>9.9157502266757763E-2</v>
      </c>
      <c r="L21" s="9">
        <f t="shared" si="10"/>
        <v>6.2734515650278349E-5</v>
      </c>
      <c r="O21" s="21">
        <f t="shared" si="8"/>
        <v>264753.06065012421</v>
      </c>
      <c r="S21" s="2">
        <v>9</v>
      </c>
      <c r="T21" s="47">
        <f t="shared" si="11"/>
        <v>151816.14415361371</v>
      </c>
      <c r="U21" s="47">
        <f t="shared" si="12"/>
        <v>149029.96303025316</v>
      </c>
      <c r="Z21" s="2">
        <v>2019</v>
      </c>
      <c r="AA21" s="42">
        <v>2.29E-2</v>
      </c>
      <c r="AB21" s="42">
        <v>9.1700000000000004E-2</v>
      </c>
      <c r="AC21" s="52">
        <v>279270</v>
      </c>
      <c r="AD21" s="52">
        <f t="shared" si="0"/>
        <v>279222.07710618636</v>
      </c>
      <c r="AE21" s="42">
        <v>9.1700000000000004E-2</v>
      </c>
      <c r="AF21" s="42">
        <f t="shared" si="1"/>
        <v>8.754082073434126E-2</v>
      </c>
      <c r="AG21" s="21">
        <f t="shared" si="2"/>
        <v>265385.3163859949</v>
      </c>
    </row>
    <row r="22" spans="1:33" x14ac:dyDescent="0.25">
      <c r="A22" s="1">
        <v>43617</v>
      </c>
      <c r="B22">
        <v>11.63</v>
      </c>
      <c r="C22">
        <v>11.64</v>
      </c>
      <c r="D22">
        <v>11.62</v>
      </c>
      <c r="E22">
        <v>11.64</v>
      </c>
      <c r="F22">
        <v>11.198812</v>
      </c>
      <c r="G22">
        <v>0</v>
      </c>
      <c r="H22" s="9">
        <f t="shared" si="5"/>
        <v>4.6658221195799345E-3</v>
      </c>
      <c r="I22" s="9">
        <f t="shared" si="6"/>
        <v>7.2397271876663505E-2</v>
      </c>
      <c r="J22" s="31">
        <f t="shared" si="9"/>
        <v>6.981336655650965E-5</v>
      </c>
      <c r="K22" s="9">
        <f t="shared" si="7"/>
        <v>0.10257496286783392</v>
      </c>
      <c r="L22" s="9">
        <f t="shared" si="10"/>
        <v>6.3222678792268703E-5</v>
      </c>
      <c r="O22" s="21">
        <f t="shared" si="8"/>
        <v>262648.62329377542</v>
      </c>
      <c r="S22" s="2">
        <v>10</v>
      </c>
      <c r="T22" s="47">
        <f t="shared" si="11"/>
        <v>159024.63103990009</v>
      </c>
      <c r="U22" s="47">
        <f t="shared" si="12"/>
        <v>155785.20683447699</v>
      </c>
      <c r="Z22" s="2">
        <v>2020</v>
      </c>
      <c r="AA22" s="42">
        <v>3.2000000000000002E-3</v>
      </c>
      <c r="AB22" s="42">
        <v>2.5000000000000001E-3</v>
      </c>
      <c r="AC22" s="52">
        <v>279967</v>
      </c>
      <c r="AD22" s="59">
        <f t="shared" si="0"/>
        <v>279920.13229895185</v>
      </c>
      <c r="AE22" s="42">
        <v>2.5000000000000001E-3</v>
      </c>
      <c r="AF22" s="42">
        <f t="shared" si="1"/>
        <v>2.3866090712742981E-3</v>
      </c>
      <c r="AG22" s="56">
        <f t="shared" si="2"/>
        <v>266018.6873894647</v>
      </c>
    </row>
    <row r="23" spans="1:33" x14ac:dyDescent="0.25">
      <c r="A23" s="1">
        <v>43586</v>
      </c>
      <c r="B23">
        <v>11.48</v>
      </c>
      <c r="C23">
        <v>11.62</v>
      </c>
      <c r="D23">
        <v>11.48</v>
      </c>
      <c r="E23">
        <v>11.62</v>
      </c>
      <c r="F23">
        <v>11.146803</v>
      </c>
      <c r="G23">
        <v>0</v>
      </c>
      <c r="H23" s="9">
        <f t="shared" si="5"/>
        <v>1.6089631135716962E-2</v>
      </c>
      <c r="I23" s="9">
        <f t="shared" si="6"/>
        <v>6.9798405610384126E-2</v>
      </c>
      <c r="J23" s="31">
        <f t="shared" si="9"/>
        <v>7.1507712090468356E-5</v>
      </c>
      <c r="K23" s="9">
        <f t="shared" si="7"/>
        <v>0.10771091523461832</v>
      </c>
      <c r="L23" s="9">
        <f t="shared" si="10"/>
        <v>6.4197844389000597E-5</v>
      </c>
      <c r="O23" s="21">
        <f t="shared" si="8"/>
        <v>261428.8428162671</v>
      </c>
      <c r="S23" s="2">
        <v>11</v>
      </c>
      <c r="T23" s="47">
        <f t="shared" si="11"/>
        <v>166575.38905604195</v>
      </c>
      <c r="U23" s="47">
        <f t="shared" si="12"/>
        <v>162846.65294813333</v>
      </c>
    </row>
    <row r="24" spans="1:33" x14ac:dyDescent="0.25">
      <c r="A24" s="1">
        <v>43556</v>
      </c>
      <c r="B24">
        <v>11.42</v>
      </c>
      <c r="C24">
        <v>11.47</v>
      </c>
      <c r="D24">
        <v>11.4</v>
      </c>
      <c r="E24">
        <v>11.47</v>
      </c>
      <c r="F24">
        <v>10.970295</v>
      </c>
      <c r="G24">
        <v>0</v>
      </c>
      <c r="H24" s="9">
        <f t="shared" si="5"/>
        <v>5.7020028333081762E-3</v>
      </c>
      <c r="I24" s="9">
        <f t="shared" si="6"/>
        <v>5.4362101651421205E-2</v>
      </c>
      <c r="J24" s="31">
        <f t="shared" si="9"/>
        <v>6.6583366786754109E-5</v>
      </c>
      <c r="K24" s="9">
        <f t="shared" si="7"/>
        <v>8.9786777079529534E-2</v>
      </c>
      <c r="L24" s="9">
        <f t="shared" si="10"/>
        <v>6.5674360005019754E-5</v>
      </c>
      <c r="O24" s="21">
        <f t="shared" si="8"/>
        <v>257289.15521365911</v>
      </c>
      <c r="S24" s="2">
        <v>12</v>
      </c>
      <c r="T24" s="47">
        <f t="shared" si="11"/>
        <v>174484.66981325546</v>
      </c>
      <c r="U24" s="47">
        <f t="shared" si="12"/>
        <v>170228.18093752934</v>
      </c>
      <c r="AF24" s="2">
        <f>COUNTIF(AF2:AF22,"&lt;0")</f>
        <v>2</v>
      </c>
    </row>
    <row r="25" spans="1:33" x14ac:dyDescent="0.25">
      <c r="A25" s="1">
        <v>43525</v>
      </c>
      <c r="B25">
        <v>11.23</v>
      </c>
      <c r="C25">
        <v>11.44</v>
      </c>
      <c r="D25">
        <v>11.23</v>
      </c>
      <c r="E25">
        <v>11.44</v>
      </c>
      <c r="F25">
        <v>10.908097</v>
      </c>
      <c r="G25">
        <v>0</v>
      </c>
      <c r="H25" s="9">
        <f t="shared" si="5"/>
        <v>2.0696715693296945E-2</v>
      </c>
      <c r="I25" s="9">
        <f t="shared" si="6"/>
        <v>6.2063775642093456E-2</v>
      </c>
      <c r="J25" s="31">
        <f t="shared" si="9"/>
        <v>7.2685699873635757E-5</v>
      </c>
      <c r="K25" s="9">
        <f t="shared" si="7"/>
        <v>0.10252011742725362</v>
      </c>
      <c r="L25" s="9">
        <f t="shared" si="10"/>
        <v>6.6395884725731956E-5</v>
      </c>
      <c r="O25" s="21">
        <f t="shared" si="8"/>
        <v>255830.40949387863</v>
      </c>
      <c r="S25" s="2">
        <v>13</v>
      </c>
      <c r="T25" s="47">
        <f t="shared" si="11"/>
        <v>182769.4965767003</v>
      </c>
      <c r="U25" s="47">
        <f t="shared" si="12"/>
        <v>177944.29950322409</v>
      </c>
    </row>
    <row r="26" spans="1:33" x14ac:dyDescent="0.25">
      <c r="A26" s="1">
        <v>43497</v>
      </c>
      <c r="B26">
        <v>11.2</v>
      </c>
      <c r="C26">
        <v>11.25</v>
      </c>
      <c r="D26">
        <v>11.19</v>
      </c>
      <c r="E26">
        <v>11.24</v>
      </c>
      <c r="F26">
        <v>10.686913000000001</v>
      </c>
      <c r="G26">
        <v>0</v>
      </c>
      <c r="H26" s="9">
        <f t="shared" si="5"/>
        <v>6.7288506797101195E-3</v>
      </c>
      <c r="I26" s="9">
        <f t="shared" si="6"/>
        <v>3.7368074720618406E-2</v>
      </c>
      <c r="J26" s="31">
        <f t="shared" si="9"/>
        <v>4.8085868325228701E-5</v>
      </c>
      <c r="K26" s="9">
        <f t="shared" si="7"/>
        <v>8.9541196145926982E-2</v>
      </c>
      <c r="L26" s="9">
        <f t="shared" si="10"/>
        <v>5.4448173742030797E-5</v>
      </c>
      <c r="O26" s="21">
        <f t="shared" si="8"/>
        <v>250642.92415216469</v>
      </c>
      <c r="S26" s="2">
        <v>14</v>
      </c>
      <c r="T26" s="47">
        <f t="shared" si="11"/>
        <v>191447.70090491202</v>
      </c>
      <c r="U26" s="47">
        <f t="shared" si="12"/>
        <v>186010.1749974835</v>
      </c>
    </row>
    <row r="27" spans="1:33" x14ac:dyDescent="0.25">
      <c r="A27" s="1">
        <v>43466</v>
      </c>
      <c r="B27">
        <v>11.18</v>
      </c>
      <c r="C27">
        <v>11.21</v>
      </c>
      <c r="D27">
        <v>11.15</v>
      </c>
      <c r="E27">
        <v>11.2</v>
      </c>
      <c r="F27">
        <v>10.615482999999999</v>
      </c>
      <c r="G27">
        <v>0</v>
      </c>
      <c r="H27" s="9">
        <f t="shared" si="5"/>
        <v>6.8322051761434809E-3</v>
      </c>
      <c r="I27" s="9">
        <f t="shared" si="6"/>
        <v>3.6252748653713557E-2</v>
      </c>
      <c r="J27" s="31">
        <f t="shared" si="9"/>
        <v>5.1389435642985829E-5</v>
      </c>
      <c r="K27" s="9">
        <f t="shared" si="7"/>
        <v>8.647174452505578E-2</v>
      </c>
      <c r="L27" s="9">
        <f t="shared" si="10"/>
        <v>5.4780727823065319E-5</v>
      </c>
      <c r="O27" s="21">
        <f t="shared" si="8"/>
        <v>248967.65795769024</v>
      </c>
      <c r="S27" s="2">
        <v>15</v>
      </c>
      <c r="T27" s="47">
        <f t="shared" si="11"/>
        <v>200537.96102893641</v>
      </c>
      <c r="U27" s="47">
        <f t="shared" si="12"/>
        <v>194441.6612343771</v>
      </c>
    </row>
    <row r="28" spans="1:33" x14ac:dyDescent="0.25">
      <c r="A28" s="1">
        <v>43435</v>
      </c>
      <c r="B28">
        <v>11.06</v>
      </c>
      <c r="C28">
        <v>11.16</v>
      </c>
      <c r="D28">
        <v>11.06</v>
      </c>
      <c r="E28">
        <v>11.16</v>
      </c>
      <c r="F28">
        <v>10.543448</v>
      </c>
      <c r="G28">
        <v>0</v>
      </c>
      <c r="H28" s="9">
        <f t="shared" si="5"/>
        <v>1.2155817565489868E-2</v>
      </c>
      <c r="I28" s="9">
        <f t="shared" si="6"/>
        <v>2.5186845806315059E-2</v>
      </c>
      <c r="J28" s="31">
        <f t="shared" si="9"/>
        <v>6.5891118938547267E-5</v>
      </c>
      <c r="K28" s="9">
        <f t="shared" si="7"/>
        <v>8.7543927202533622E-2</v>
      </c>
      <c r="L28" s="9">
        <f t="shared" si="10"/>
        <v>5.4451426455577778E-5</v>
      </c>
      <c r="O28" s="21">
        <f t="shared" si="8"/>
        <v>247278.20254233305</v>
      </c>
      <c r="S28" s="2">
        <v>16</v>
      </c>
      <c r="T28" s="47">
        <f t="shared" si="11"/>
        <v>210059.84205377</v>
      </c>
      <c r="U28" s="47">
        <f t="shared" si="12"/>
        <v>203255.3306511096</v>
      </c>
    </row>
    <row r="29" spans="1:33" x14ac:dyDescent="0.25">
      <c r="A29" s="1">
        <v>43405</v>
      </c>
      <c r="B29">
        <v>10.98</v>
      </c>
      <c r="C29">
        <v>11.06</v>
      </c>
      <c r="D29">
        <v>10.95</v>
      </c>
      <c r="E29">
        <v>11.06</v>
      </c>
      <c r="F29">
        <v>10.416823000000001</v>
      </c>
      <c r="G29">
        <v>0</v>
      </c>
      <c r="H29" s="9">
        <f t="shared" si="5"/>
        <v>9.6708864783803528E-3</v>
      </c>
      <c r="I29" s="9">
        <f t="shared" si="6"/>
        <v>1.0608523105995898E-3</v>
      </c>
      <c r="J29" s="31">
        <f t="shared" si="9"/>
        <v>6.5305156921484662E-5</v>
      </c>
      <c r="K29" s="9">
        <f t="shared" si="7"/>
        <v>7.9965567412996388E-2</v>
      </c>
      <c r="L29" s="9">
        <f t="shared" si="10"/>
        <v>5.3321771393611293E-5</v>
      </c>
      <c r="O29" s="21">
        <f t="shared" si="8"/>
        <v>244308.43379145357</v>
      </c>
      <c r="S29" s="2">
        <v>17</v>
      </c>
      <c r="T29" s="47">
        <f t="shared" si="11"/>
        <v>220033.83806863285</v>
      </c>
      <c r="U29" s="47">
        <f t="shared" si="12"/>
        <v>212468.5068818361</v>
      </c>
    </row>
    <row r="30" spans="1:33" x14ac:dyDescent="0.25">
      <c r="A30" s="1">
        <v>43374</v>
      </c>
      <c r="B30">
        <v>11.12</v>
      </c>
      <c r="C30">
        <v>11.12</v>
      </c>
      <c r="D30">
        <v>10.99</v>
      </c>
      <c r="E30">
        <v>10.99</v>
      </c>
      <c r="F30">
        <v>10.317048</v>
      </c>
      <c r="G30">
        <v>0</v>
      </c>
      <c r="H30" s="9">
        <f t="shared" si="5"/>
        <v>-8.657034884597993E-3</v>
      </c>
      <c r="I30" s="9">
        <f t="shared" si="6"/>
        <v>3.2312901686902323E-3</v>
      </c>
      <c r="J30" s="31">
        <f t="shared" si="9"/>
        <v>5.8023278015680481E-5</v>
      </c>
      <c r="K30" s="9">
        <f t="shared" si="7"/>
        <v>8.0793806201383003E-2</v>
      </c>
      <c r="L30" s="9">
        <f t="shared" si="10"/>
        <v>1.4598520985285179E-4</v>
      </c>
      <c r="O30" s="21">
        <f t="shared" si="8"/>
        <v>241968.38500867761</v>
      </c>
      <c r="S30" s="2">
        <v>18</v>
      </c>
      <c r="T30" s="47">
        <f t="shared" si="11"/>
        <v>230481.41625670821</v>
      </c>
      <c r="U30" s="47">
        <f t="shared" si="12"/>
        <v>222099.29880798623</v>
      </c>
    </row>
    <row r="31" spans="1:33" x14ac:dyDescent="0.25">
      <c r="A31" s="1">
        <v>43344</v>
      </c>
      <c r="B31">
        <v>11.22</v>
      </c>
      <c r="C31">
        <v>11.22</v>
      </c>
      <c r="D31">
        <v>11.09</v>
      </c>
      <c r="E31">
        <v>11.12</v>
      </c>
      <c r="F31">
        <v>10.407143</v>
      </c>
      <c r="G31">
        <v>0</v>
      </c>
      <c r="H31" s="9">
        <f t="shared" si="5"/>
        <v>-6.6075392936826493E-3</v>
      </c>
      <c r="I31" s="9">
        <f t="shared" si="6"/>
        <v>1.2436049932928371E-2</v>
      </c>
      <c r="J31" s="31">
        <f t="shared" si="9"/>
        <v>5.02950206032862E-5</v>
      </c>
      <c r="K31" s="9">
        <f t="shared" si="7"/>
        <v>4.2084328266371762E-2</v>
      </c>
      <c r="L31" s="9">
        <f t="shared" si="10"/>
        <v>1.49159010483378E-4</v>
      </c>
      <c r="O31" s="21">
        <f t="shared" si="8"/>
        <v>244081.40625732904</v>
      </c>
      <c r="S31" s="2">
        <v>19</v>
      </c>
      <c r="T31" s="47">
        <f t="shared" si="11"/>
        <v>241425.06309928707</v>
      </c>
      <c r="U31" s="47">
        <f t="shared" si="12"/>
        <v>232166.63615202447</v>
      </c>
    </row>
    <row r="32" spans="1:33" x14ac:dyDescent="0.25">
      <c r="A32" s="1">
        <v>43313</v>
      </c>
      <c r="B32">
        <v>11.22</v>
      </c>
      <c r="C32">
        <v>11.24</v>
      </c>
      <c r="D32">
        <v>11.21</v>
      </c>
      <c r="E32">
        <v>11.23</v>
      </c>
      <c r="F32">
        <v>10.476366000000001</v>
      </c>
      <c r="G32">
        <v>0</v>
      </c>
      <c r="H32" s="9">
        <f t="shared" si="5"/>
        <v>3.2159051854280742E-3</v>
      </c>
      <c r="I32" s="9">
        <f t="shared" si="6"/>
        <v>2.222700120826605E-2</v>
      </c>
      <c r="J32" s="31">
        <f t="shared" si="9"/>
        <v>4.5507307083796424E-5</v>
      </c>
      <c r="K32" s="9">
        <f t="shared" si="7"/>
        <v>3.663171768505559E-2</v>
      </c>
      <c r="L32" s="9">
        <f t="shared" si="10"/>
        <v>1.4804636263278828E-4</v>
      </c>
      <c r="O32" s="21">
        <f t="shared" si="8"/>
        <v>245704.91111215341</v>
      </c>
      <c r="S32" s="2">
        <v>20</v>
      </c>
      <c r="T32" s="47">
        <f t="shared" si="11"/>
        <v>252888.33277376354</v>
      </c>
      <c r="U32" s="47">
        <f t="shared" si="12"/>
        <v>242690.30668460776</v>
      </c>
      <c r="V32" s="2" t="s">
        <v>7</v>
      </c>
    </row>
    <row r="33" spans="1:15" x14ac:dyDescent="0.25">
      <c r="A33" s="1">
        <v>43282</v>
      </c>
      <c r="B33">
        <v>11.25</v>
      </c>
      <c r="C33">
        <v>11.27</v>
      </c>
      <c r="D33">
        <v>11.23</v>
      </c>
      <c r="E33">
        <v>11.23</v>
      </c>
      <c r="F33">
        <v>10.442783</v>
      </c>
      <c r="G33">
        <v>0</v>
      </c>
      <c r="H33" s="9">
        <f t="shared" si="5"/>
        <v>2.2310974308260532E-3</v>
      </c>
      <c r="I33" s="9">
        <f t="shared" si="6"/>
        <v>1.6806625319760935E-2</v>
      </c>
      <c r="J33" s="31">
        <f t="shared" si="9"/>
        <v>5.2964983680067336E-5</v>
      </c>
      <c r="K33" s="9">
        <f t="shared" si="7"/>
        <v>2.8361323435859741E-2</v>
      </c>
      <c r="L33" s="9">
        <f t="shared" si="10"/>
        <v>1.4816501840047319E-4</v>
      </c>
      <c r="O33" s="21">
        <f t="shared" si="8"/>
        <v>244917.28036024197</v>
      </c>
    </row>
    <row r="34" spans="1:15" x14ac:dyDescent="0.25">
      <c r="A34" s="1">
        <v>43252</v>
      </c>
      <c r="B34">
        <v>11.24</v>
      </c>
      <c r="C34">
        <v>11.24</v>
      </c>
      <c r="D34">
        <v>11.21</v>
      </c>
      <c r="E34">
        <v>11.24</v>
      </c>
      <c r="F34">
        <v>10.419536000000001</v>
      </c>
      <c r="G34">
        <v>0</v>
      </c>
      <c r="H34" s="9">
        <f t="shared" si="5"/>
        <v>1.4283002592586091E-3</v>
      </c>
      <c r="I34" s="9">
        <f t="shared" si="6"/>
        <v>2.5851627681584392E-2</v>
      </c>
      <c r="J34" s="31">
        <f t="shared" si="9"/>
        <v>5.7042819971317157E-5</v>
      </c>
      <c r="K34" s="9">
        <f t="shared" si="7"/>
        <v>3.0023558142525834E-2</v>
      </c>
      <c r="L34" s="9">
        <f t="shared" si="10"/>
        <v>1.4827994214447492E-4</v>
      </c>
      <c r="O34" s="21">
        <f t="shared" si="8"/>
        <v>244372.06247947834</v>
      </c>
    </row>
    <row r="35" spans="1:15" x14ac:dyDescent="0.25">
      <c r="A35" s="1">
        <v>43221</v>
      </c>
      <c r="B35">
        <v>11.15</v>
      </c>
      <c r="C35">
        <v>11.26</v>
      </c>
      <c r="D35">
        <v>11.15</v>
      </c>
      <c r="E35">
        <v>11.26</v>
      </c>
      <c r="F35">
        <v>10.404674999999999</v>
      </c>
      <c r="G35">
        <v>0</v>
      </c>
      <c r="H35" s="9">
        <f t="shared" si="5"/>
        <v>1.3048235162274243E-2</v>
      </c>
      <c r="I35" s="9">
        <f t="shared" si="6"/>
        <v>3.3962120526284639E-2</v>
      </c>
      <c r="J35" s="31">
        <f t="shared" si="9"/>
        <v>5.7793795353754381E-5</v>
      </c>
      <c r="K35" s="9">
        <f t="shared" si="7"/>
        <v>2.8027849013017875E-2</v>
      </c>
      <c r="L35" s="9">
        <f t="shared" si="10"/>
        <v>1.6494339332166484E-4</v>
      </c>
      <c r="O35" s="21">
        <f t="shared" si="8"/>
        <v>244023.52361743036</v>
      </c>
    </row>
    <row r="36" spans="1:15" x14ac:dyDescent="0.25">
      <c r="A36" s="1">
        <v>43191</v>
      </c>
      <c r="B36">
        <v>11.22</v>
      </c>
      <c r="C36">
        <v>11.22</v>
      </c>
      <c r="D36">
        <v>11.13</v>
      </c>
      <c r="E36">
        <v>11.15</v>
      </c>
      <c r="F36">
        <v>10.270661</v>
      </c>
      <c r="G36">
        <v>0</v>
      </c>
      <c r="H36" s="9">
        <f t="shared" si="5"/>
        <v>-3.0370952137309145E-3</v>
      </c>
      <c r="I36" s="9">
        <f t="shared" si="6"/>
        <v>2.0285284002519378E-2</v>
      </c>
      <c r="J36" s="31">
        <f t="shared" si="9"/>
        <v>6.7630516866132442E-5</v>
      </c>
      <c r="K36" s="9">
        <f t="shared" si="7"/>
        <v>3.6377851356654368E-2</v>
      </c>
      <c r="L36" s="9">
        <f t="shared" si="10"/>
        <v>1.6086703823735591E-4</v>
      </c>
      <c r="O36" s="21">
        <f t="shared" si="8"/>
        <v>240880.45874571972</v>
      </c>
    </row>
    <row r="37" spans="1:15" x14ac:dyDescent="0.25">
      <c r="A37" s="1">
        <v>43160</v>
      </c>
      <c r="B37">
        <v>11.21</v>
      </c>
      <c r="C37">
        <v>11.22</v>
      </c>
      <c r="D37">
        <v>11.18</v>
      </c>
      <c r="E37">
        <v>11.22</v>
      </c>
      <c r="F37">
        <v>10.301949</v>
      </c>
      <c r="G37">
        <v>0</v>
      </c>
      <c r="H37" s="9">
        <f t="shared" si="5"/>
        <v>5.6464663680754661E-3</v>
      </c>
      <c r="I37" s="9">
        <f t="shared" si="6"/>
        <v>4.1254585580746003E-2</v>
      </c>
      <c r="J37" s="31">
        <f t="shared" si="9"/>
        <v>6.5888937017335593E-5</v>
      </c>
      <c r="K37" s="9">
        <f t="shared" si="7"/>
        <v>4.7153764649247483E-2</v>
      </c>
      <c r="L37" s="9">
        <f t="shared" si="10"/>
        <v>1.6189350788348999E-4</v>
      </c>
      <c r="O37" s="21">
        <f t="shared" si="8"/>
        <v>241614.26427130721</v>
      </c>
    </row>
    <row r="38" spans="1:15" x14ac:dyDescent="0.25">
      <c r="A38" s="1">
        <v>43132</v>
      </c>
      <c r="B38">
        <v>11.26</v>
      </c>
      <c r="C38">
        <v>11.27</v>
      </c>
      <c r="D38">
        <v>11.19</v>
      </c>
      <c r="E38">
        <v>11.19</v>
      </c>
      <c r="F38">
        <v>10.244106</v>
      </c>
      <c r="G38">
        <v>0</v>
      </c>
      <c r="H38" s="9">
        <f t="shared" si="5"/>
        <v>-3.919522508618851E-3</v>
      </c>
      <c r="I38" s="9">
        <f t="shared" si="6"/>
        <v>4.4396590922529948E-2</v>
      </c>
      <c r="J38" s="31">
        <f t="shared" si="9"/>
        <v>6.5660943547619395E-5</v>
      </c>
      <c r="K38" s="9">
        <f t="shared" si="7"/>
        <v>5.0874563969531938E-2</v>
      </c>
      <c r="L38" s="9">
        <f t="shared" si="10"/>
        <v>1.6248291338047676E-4</v>
      </c>
      <c r="O38" s="21">
        <f t="shared" si="8"/>
        <v>240257.65748862509</v>
      </c>
    </row>
    <row r="39" spans="1:15" x14ac:dyDescent="0.25">
      <c r="A39" s="1">
        <v>43101</v>
      </c>
      <c r="B39">
        <v>11.44</v>
      </c>
      <c r="C39">
        <v>11.45</v>
      </c>
      <c r="D39">
        <v>11.27</v>
      </c>
      <c r="E39">
        <v>11.27</v>
      </c>
      <c r="F39">
        <v>10.284416</v>
      </c>
      <c r="G39">
        <v>0</v>
      </c>
      <c r="H39" s="9">
        <f t="shared" si="5"/>
        <v>-1.1663513292222897E-2</v>
      </c>
      <c r="I39" s="9">
        <f t="shared" si="6"/>
        <v>5.2587752525381753E-2</v>
      </c>
      <c r="J39" s="31">
        <f t="shared" si="9"/>
        <v>6.0284259572769448E-5</v>
      </c>
      <c r="K39" s="9">
        <f t="shared" si="7"/>
        <v>6.2727088793229469E-2</v>
      </c>
      <c r="L39" s="9">
        <f t="shared" si="10"/>
        <v>1.6085810036014787E-4</v>
      </c>
      <c r="O39" s="21">
        <f t="shared" si="8"/>
        <v>241203.05830479844</v>
      </c>
    </row>
    <row r="40" spans="1:15" x14ac:dyDescent="0.25">
      <c r="A40" s="1">
        <v>43070</v>
      </c>
      <c r="B40">
        <v>11.39</v>
      </c>
      <c r="C40">
        <v>11.5</v>
      </c>
      <c r="D40">
        <v>11.36</v>
      </c>
      <c r="E40">
        <v>11.44</v>
      </c>
      <c r="F40">
        <v>10.405784000000001</v>
      </c>
      <c r="G40">
        <v>0</v>
      </c>
      <c r="H40" s="9">
        <f t="shared" si="5"/>
        <v>1.1859992076872661E-2</v>
      </c>
      <c r="I40" s="9">
        <f t="shared" si="6"/>
        <v>7.3344051868164006E-2</v>
      </c>
      <c r="J40" s="31">
        <f t="shared" si="9"/>
        <v>3.3033739562695915E-5</v>
      </c>
      <c r="K40" s="9">
        <f t="shared" si="7"/>
        <v>7.5746711492099716E-2</v>
      </c>
      <c r="L40" s="9">
        <f t="shared" si="10"/>
        <v>1.5419137481650154E-4</v>
      </c>
      <c r="O40" s="21">
        <f t="shared" si="8"/>
        <v>244049.53328017253</v>
      </c>
    </row>
    <row r="41" spans="1:15" x14ac:dyDescent="0.25">
      <c r="A41" s="1">
        <v>43040</v>
      </c>
      <c r="B41">
        <v>11.37</v>
      </c>
      <c r="C41">
        <v>11.47</v>
      </c>
      <c r="D41">
        <v>11.31</v>
      </c>
      <c r="E41">
        <v>11.34</v>
      </c>
      <c r="F41">
        <v>10.283818</v>
      </c>
      <c r="G41">
        <v>0</v>
      </c>
      <c r="H41" s="9">
        <f t="shared" si="5"/>
        <v>4.3864816205063401E-4</v>
      </c>
      <c r="I41" s="9">
        <f t="shared" si="6"/>
        <v>6.6176255614786281E-2</v>
      </c>
      <c r="J41" s="31">
        <f t="shared" si="9"/>
        <v>3.1785112379424846E-5</v>
      </c>
      <c r="K41" s="9">
        <f t="shared" si="7"/>
        <v>7.5012397775843273E-2</v>
      </c>
      <c r="L41" s="9">
        <f t="shared" si="10"/>
        <v>1.5265586581483828E-4</v>
      </c>
      <c r="O41" s="21">
        <f t="shared" si="8"/>
        <v>241189.03325671927</v>
      </c>
    </row>
    <row r="42" spans="1:15" x14ac:dyDescent="0.25">
      <c r="A42" s="1">
        <v>43009</v>
      </c>
      <c r="B42">
        <v>11.37</v>
      </c>
      <c r="C42">
        <v>11.44</v>
      </c>
      <c r="D42">
        <v>11.37</v>
      </c>
      <c r="E42">
        <v>11.37</v>
      </c>
      <c r="F42">
        <v>10.279309</v>
      </c>
      <c r="G42">
        <v>0</v>
      </c>
      <c r="H42" s="9">
        <f t="shared" si="5"/>
        <v>2.9992474072726323E-3</v>
      </c>
      <c r="I42" s="9">
        <f t="shared" si="6"/>
        <v>7.68403422403513E-2</v>
      </c>
      <c r="J42" s="31">
        <f t="shared" si="9"/>
        <v>2.446005861469414E-4</v>
      </c>
      <c r="K42" s="9">
        <f t="shared" si="7"/>
        <v>8.4604408791246338E-2</v>
      </c>
      <c r="L42" s="9">
        <f t="shared" si="10"/>
        <v>1.5290157576072682E-4</v>
      </c>
      <c r="O42" s="21">
        <f t="shared" si="8"/>
        <v>241083.28251794164</v>
      </c>
    </row>
    <row r="43" spans="1:15" x14ac:dyDescent="0.25">
      <c r="A43" s="1">
        <v>42979</v>
      </c>
      <c r="B43">
        <v>11.42</v>
      </c>
      <c r="C43">
        <v>11.46</v>
      </c>
      <c r="D43">
        <v>11.37</v>
      </c>
      <c r="E43">
        <v>11.37</v>
      </c>
      <c r="F43">
        <v>10.248571</v>
      </c>
      <c r="G43">
        <v>0</v>
      </c>
      <c r="H43" s="9">
        <f t="shared" si="5"/>
        <v>-2.1036640462635896E-3</v>
      </c>
      <c r="I43" s="9">
        <f t="shared" si="6"/>
        <v>2.6206253361294105E-2</v>
      </c>
      <c r="J43" s="31">
        <f t="shared" si="9"/>
        <v>2.6158279907014052E-4</v>
      </c>
      <c r="K43" s="9">
        <f t="shared" si="7"/>
        <v>8.9593326208702931E-2</v>
      </c>
      <c r="L43" s="9">
        <f t="shared" si="10"/>
        <v>1.5292604319573741E-4</v>
      </c>
      <c r="O43" s="21">
        <f t="shared" si="8"/>
        <v>240362.37628406577</v>
      </c>
    </row>
    <row r="44" spans="1:15" x14ac:dyDescent="0.25">
      <c r="A44" s="1">
        <v>42948</v>
      </c>
      <c r="B44">
        <v>11.34</v>
      </c>
      <c r="C44">
        <v>11.43</v>
      </c>
      <c r="D44">
        <v>11.34</v>
      </c>
      <c r="E44">
        <v>11.43</v>
      </c>
      <c r="F44">
        <v>10.270175999999999</v>
      </c>
      <c r="G44">
        <v>0</v>
      </c>
      <c r="H44" s="9">
        <f t="shared" si="5"/>
        <v>1.1146443198271221E-2</v>
      </c>
      <c r="I44" s="9">
        <f t="shared" si="6"/>
        <v>1.6229309648768689E-2</v>
      </c>
      <c r="J44" s="31">
        <f t="shared" si="9"/>
        <v>2.6383901573403553E-4</v>
      </c>
      <c r="K44" s="9">
        <f t="shared" si="7"/>
        <v>9.7278539437245543E-2</v>
      </c>
      <c r="L44" s="9">
        <f t="shared" si="10"/>
        <v>1.5162044273102872E-4</v>
      </c>
      <c r="O44" s="21">
        <f t="shared" si="8"/>
        <v>240869.08391575579</v>
      </c>
    </row>
    <row r="45" spans="1:15" x14ac:dyDescent="0.25">
      <c r="A45" s="1">
        <v>42917</v>
      </c>
      <c r="B45">
        <v>11.26</v>
      </c>
      <c r="C45">
        <v>11.35</v>
      </c>
      <c r="D45">
        <v>11.25</v>
      </c>
      <c r="E45">
        <v>11.34</v>
      </c>
      <c r="F45">
        <v>10.156962</v>
      </c>
      <c r="G45">
        <v>0</v>
      </c>
      <c r="H45" s="9">
        <f t="shared" si="5"/>
        <v>9.3456996614400666E-3</v>
      </c>
      <c r="I45" s="9">
        <f t="shared" si="6"/>
        <v>2.1487417748089688E-4</v>
      </c>
      <c r="J45" s="31">
        <f t="shared" si="9"/>
        <v>2.5490239636213403E-4</v>
      </c>
      <c r="K45" s="9">
        <f t="shared" si="7"/>
        <v>9.2610282300486332E-2</v>
      </c>
      <c r="L45" s="9">
        <f t="shared" si="10"/>
        <v>1.4947294002047432E-4</v>
      </c>
      <c r="O45" s="21">
        <f t="shared" si="8"/>
        <v>238213.84680332089</v>
      </c>
    </row>
    <row r="46" spans="1:15" x14ac:dyDescent="0.25">
      <c r="A46" s="1">
        <v>42887</v>
      </c>
      <c r="B46">
        <v>11.31</v>
      </c>
      <c r="C46">
        <v>11.35</v>
      </c>
      <c r="D46">
        <v>11.27</v>
      </c>
      <c r="E46">
        <v>11.27</v>
      </c>
      <c r="F46">
        <v>10.062917000000001</v>
      </c>
      <c r="G46">
        <v>0</v>
      </c>
      <c r="H46" s="9">
        <f t="shared" si="5"/>
        <v>-3.519608680706765E-4</v>
      </c>
      <c r="I46" s="9">
        <f t="shared" si="6"/>
        <v>-5.2300242896697697E-3</v>
      </c>
      <c r="J46" s="31">
        <f t="shared" si="9"/>
        <v>2.4706973019906581E-4</v>
      </c>
      <c r="K46" s="9">
        <f t="shared" si="7"/>
        <v>8.6006534439631049E-2</v>
      </c>
      <c r="L46" s="9">
        <f t="shared" si="10"/>
        <v>1.4877323804820067E-4</v>
      </c>
      <c r="O46" s="21">
        <f t="shared" si="8"/>
        <v>236008.18518692238</v>
      </c>
    </row>
    <row r="47" spans="1:15" x14ac:dyDescent="0.25">
      <c r="A47" s="1">
        <v>42856</v>
      </c>
      <c r="B47">
        <v>11.14</v>
      </c>
      <c r="C47">
        <v>11.31</v>
      </c>
      <c r="D47">
        <v>11.14</v>
      </c>
      <c r="E47">
        <v>11.31</v>
      </c>
      <c r="F47">
        <v>10.066459999999999</v>
      </c>
      <c r="G47">
        <v>0</v>
      </c>
      <c r="H47" s="9">
        <f t="shared" si="5"/>
        <v>1.7452875719454176E-2</v>
      </c>
      <c r="I47" s="9">
        <f t="shared" si="6"/>
        <v>-5.3892869334617411E-3</v>
      </c>
      <c r="J47" s="31">
        <f t="shared" si="9"/>
        <v>2.8610000961521494E-4</v>
      </c>
      <c r="K47" s="9">
        <f t="shared" si="7"/>
        <v>9.4642564317370434E-2</v>
      </c>
      <c r="L47" s="9">
        <f t="shared" si="10"/>
        <v>1.5011179657490519E-4</v>
      </c>
      <c r="O47" s="21">
        <f t="shared" si="8"/>
        <v>236091.28007880284</v>
      </c>
    </row>
    <row r="48" spans="1:15" x14ac:dyDescent="0.25">
      <c r="A48" s="1">
        <v>42826</v>
      </c>
      <c r="B48">
        <v>11.1</v>
      </c>
      <c r="C48">
        <v>11.22</v>
      </c>
      <c r="D48">
        <v>11.1</v>
      </c>
      <c r="E48">
        <v>11.15</v>
      </c>
      <c r="F48">
        <v>9.8937849999999994</v>
      </c>
      <c r="G48">
        <v>0</v>
      </c>
      <c r="H48" s="9">
        <f t="shared" si="5"/>
        <v>8.6810235388487724E-3</v>
      </c>
      <c r="I48" s="9">
        <f t="shared" si="6"/>
        <v>-1.6514380053342713E-3</v>
      </c>
      <c r="J48" s="31">
        <f t="shared" si="9"/>
        <v>2.6516303542426878E-4</v>
      </c>
      <c r="K48" s="9">
        <f t="shared" si="7"/>
        <v>7.2487136974889593E-2</v>
      </c>
      <c r="L48" s="9">
        <f t="shared" si="10"/>
        <v>1.43226129688361E-4</v>
      </c>
      <c r="O48" s="21">
        <f t="shared" si="8"/>
        <v>232041.48881279599</v>
      </c>
    </row>
    <row r="49" spans="1:15" x14ac:dyDescent="0.25">
      <c r="A49" s="1">
        <v>42795</v>
      </c>
      <c r="B49">
        <v>11.04</v>
      </c>
      <c r="C49">
        <v>11.1</v>
      </c>
      <c r="D49">
        <v>10.97</v>
      </c>
      <c r="E49">
        <v>11.09</v>
      </c>
      <c r="F49">
        <v>9.8086359999999999</v>
      </c>
      <c r="G49">
        <v>0</v>
      </c>
      <c r="H49" s="9">
        <f t="shared" si="5"/>
        <v>3.892697706855696E-3</v>
      </c>
      <c r="I49" s="9">
        <f t="shared" si="6"/>
        <v>-2.9896174525678933E-3</v>
      </c>
      <c r="J49" s="31">
        <f t="shared" si="9"/>
        <v>2.6597932716811E-4</v>
      </c>
      <c r="K49" s="9">
        <f t="shared" si="7"/>
        <v>5.9832687386593662E-2</v>
      </c>
      <c r="L49" s="9">
        <f t="shared" si="10"/>
        <v>1.440149056955815E-4</v>
      </c>
      <c r="O49" s="21">
        <f t="shared" si="8"/>
        <v>230044.4673765185</v>
      </c>
    </row>
    <row r="50" spans="1:15" x14ac:dyDescent="0.25">
      <c r="A50" s="1">
        <v>42767</v>
      </c>
      <c r="B50">
        <v>11.03</v>
      </c>
      <c r="C50">
        <v>11.09</v>
      </c>
      <c r="D50">
        <v>11</v>
      </c>
      <c r="E50">
        <v>11.08</v>
      </c>
      <c r="F50">
        <v>9.7706020000000002</v>
      </c>
      <c r="G50">
        <v>0</v>
      </c>
      <c r="H50" s="9">
        <f t="shared" si="5"/>
        <v>7.8257957181493143E-3</v>
      </c>
      <c r="I50" s="9">
        <f t="shared" si="6"/>
        <v>2.3009442180544157E-3</v>
      </c>
      <c r="J50" s="31">
        <f t="shared" si="9"/>
        <v>2.6897954655441249E-4</v>
      </c>
      <c r="K50" s="9">
        <f t="shared" si="7"/>
        <v>5.0577626182781284E-2</v>
      </c>
      <c r="L50" s="9">
        <f t="shared" si="10"/>
        <v>1.4391413434929152E-4</v>
      </c>
      <c r="O50" s="21">
        <f t="shared" si="8"/>
        <v>229152.44617477359</v>
      </c>
    </row>
    <row r="51" spans="1:15" x14ac:dyDescent="0.25">
      <c r="A51" s="1">
        <v>42736</v>
      </c>
      <c r="B51">
        <v>11.01</v>
      </c>
      <c r="C51">
        <v>11.13</v>
      </c>
      <c r="D51">
        <v>11.01</v>
      </c>
      <c r="E51">
        <v>11.03</v>
      </c>
      <c r="F51">
        <v>9.6947329999999994</v>
      </c>
      <c r="G51">
        <v>0</v>
      </c>
      <c r="H51" s="9">
        <f t="shared" si="5"/>
        <v>5.1027866425779915E-3</v>
      </c>
      <c r="I51" s="9">
        <f t="shared" si="6"/>
        <v>1.7929435874288802E-3</v>
      </c>
      <c r="J51" s="31">
        <f t="shared" si="9"/>
        <v>2.6425829404035805E-4</v>
      </c>
      <c r="K51" s="9">
        <f t="shared" si="7"/>
        <v>4.5374830303873265E-2</v>
      </c>
      <c r="L51" s="9">
        <f t="shared" si="10"/>
        <v>1.4855686616078922E-4</v>
      </c>
      <c r="O51" s="21">
        <f t="shared" si="8"/>
        <v>227373.07096955756</v>
      </c>
    </row>
    <row r="52" spans="1:15" x14ac:dyDescent="0.25">
      <c r="A52" s="1">
        <v>42705</v>
      </c>
      <c r="B52">
        <v>10.87</v>
      </c>
      <c r="C52">
        <v>11.02</v>
      </c>
      <c r="D52">
        <v>10.87</v>
      </c>
      <c r="E52">
        <v>11.01</v>
      </c>
      <c r="F52">
        <v>9.6455140000000004</v>
      </c>
      <c r="G52">
        <v>0</v>
      </c>
      <c r="H52" s="9">
        <f t="shared" si="5"/>
        <v>1.0445215417116132E-2</v>
      </c>
      <c r="I52" s="9">
        <f t="shared" si="6"/>
        <v>-2.8497645010689666E-3</v>
      </c>
      <c r="J52" s="31">
        <f t="shared" si="9"/>
        <v>2.7261196337273512E-4</v>
      </c>
      <c r="K52" s="9">
        <f t="shared" si="7"/>
        <v>2.9613610713217949E-2</v>
      </c>
      <c r="L52" s="9">
        <f t="shared" si="10"/>
        <v>1.6248251993709398E-4</v>
      </c>
      <c r="O52" s="21">
        <f t="shared" si="8"/>
        <v>226218.72508091366</v>
      </c>
    </row>
    <row r="53" spans="1:15" x14ac:dyDescent="0.25">
      <c r="A53" s="1">
        <v>42675</v>
      </c>
      <c r="B53">
        <v>11.47</v>
      </c>
      <c r="C53">
        <v>11.49</v>
      </c>
      <c r="D53">
        <v>10.93</v>
      </c>
      <c r="E53">
        <v>10.93</v>
      </c>
      <c r="F53">
        <v>9.5458060000000007</v>
      </c>
      <c r="G53">
        <v>0</v>
      </c>
      <c r="H53" s="9">
        <f t="shared" si="5"/>
        <v>-4.4162760781599496E-2</v>
      </c>
      <c r="I53" s="9">
        <f t="shared" si="6"/>
        <v>-2.1352189660462681E-3</v>
      </c>
      <c r="J53" s="31">
        <f t="shared" si="9"/>
        <v>2.7081825274016856E-4</v>
      </c>
      <c r="K53" s="9">
        <f t="shared" si="7"/>
        <v>3.9358472179501627E-2</v>
      </c>
      <c r="L53" s="9">
        <f t="shared" si="10"/>
        <v>1.6067228419133217E-4</v>
      </c>
      <c r="O53" s="21">
        <f t="shared" si="8"/>
        <v>223880.2476664008</v>
      </c>
    </row>
    <row r="54" spans="1:15" x14ac:dyDescent="0.25">
      <c r="A54" s="1">
        <v>42644</v>
      </c>
      <c r="B54">
        <v>11.64</v>
      </c>
      <c r="C54">
        <v>11.64</v>
      </c>
      <c r="D54">
        <v>11.46</v>
      </c>
      <c r="E54">
        <v>11.47</v>
      </c>
      <c r="F54">
        <v>9.986853</v>
      </c>
      <c r="G54">
        <v>0</v>
      </c>
      <c r="H54" s="9">
        <f t="shared" si="5"/>
        <v>-1.1805374148044279E-2</v>
      </c>
      <c r="I54" s="9">
        <f t="shared" si="6"/>
        <v>5.374639421288778E-2</v>
      </c>
      <c r="J54" s="31">
        <f t="shared" si="9"/>
        <v>7.1646901937630795E-5</v>
      </c>
      <c r="K54" s="9">
        <f t="shared" si="7"/>
        <v>9.5443526241507218E-2</v>
      </c>
      <c r="L54" s="9">
        <f t="shared" si="10"/>
        <v>6.4039839522412459E-5</v>
      </c>
      <c r="O54" s="21">
        <f t="shared" si="8"/>
        <v>234224.23659646316</v>
      </c>
    </row>
    <row r="55" spans="1:15" x14ac:dyDescent="0.25">
      <c r="A55" s="1">
        <v>42614</v>
      </c>
      <c r="B55">
        <v>11.73</v>
      </c>
      <c r="C55">
        <v>11.73</v>
      </c>
      <c r="D55">
        <v>11.63</v>
      </c>
      <c r="E55">
        <v>11.64</v>
      </c>
      <c r="F55">
        <v>10.106159999999999</v>
      </c>
      <c r="G55">
        <v>0</v>
      </c>
      <c r="H55" s="9">
        <f t="shared" si="5"/>
        <v>-4.787892992265853E-3</v>
      </c>
      <c r="I55" s="9">
        <f t="shared" si="6"/>
        <v>7.4452671459986394E-2</v>
      </c>
      <c r="J55" s="31">
        <f t="shared" si="9"/>
        <v>4.372840948877853E-5</v>
      </c>
      <c r="K55" s="9">
        <f t="shared" si="7"/>
        <v>0.11198952418142798</v>
      </c>
      <c r="L55" s="9">
        <f t="shared" si="10"/>
        <v>5.3101031513870756E-5</v>
      </c>
      <c r="O55" s="21">
        <f t="shared" si="8"/>
        <v>237022.37440780512</v>
      </c>
    </row>
    <row r="56" spans="1:15" x14ac:dyDescent="0.25">
      <c r="A56" s="1">
        <v>42583</v>
      </c>
      <c r="B56">
        <v>11.72</v>
      </c>
      <c r="C56">
        <v>11.74</v>
      </c>
      <c r="D56">
        <v>11.69</v>
      </c>
      <c r="E56">
        <v>11.73</v>
      </c>
      <c r="F56">
        <v>10.154780000000001</v>
      </c>
      <c r="G56">
        <v>0</v>
      </c>
      <c r="H56" s="9">
        <f t="shared" si="5"/>
        <v>3.8510954570873676E-3</v>
      </c>
      <c r="I56" s="9">
        <f t="shared" si="6"/>
        <v>8.4949485452494061E-2</v>
      </c>
      <c r="J56" s="31">
        <f t="shared" si="9"/>
        <v>3.1268524218577929E-5</v>
      </c>
      <c r="K56" s="9">
        <f t="shared" si="7"/>
        <v>0.12575979346322372</v>
      </c>
      <c r="L56" s="9">
        <f t="shared" si="10"/>
        <v>4.9293877503135649E-5</v>
      </c>
      <c r="O56" s="21">
        <f t="shared" si="8"/>
        <v>238162.67179511226</v>
      </c>
    </row>
    <row r="57" spans="1:15" x14ac:dyDescent="0.25">
      <c r="A57" s="1">
        <v>42552</v>
      </c>
      <c r="B57">
        <v>11.77</v>
      </c>
      <c r="C57">
        <v>11.8</v>
      </c>
      <c r="D57">
        <v>11.7</v>
      </c>
      <c r="E57">
        <v>11.72</v>
      </c>
      <c r="F57">
        <v>10.115823000000001</v>
      </c>
      <c r="G57">
        <v>0</v>
      </c>
      <c r="H57" s="9">
        <f t="shared" si="5"/>
        <v>-5.1200448967267343E-4</v>
      </c>
      <c r="I57" s="9">
        <f t="shared" si="6"/>
        <v>8.8184855248228083E-2</v>
      </c>
      <c r="J57" s="31">
        <f t="shared" si="9"/>
        <v>3.1690538638744274E-5</v>
      </c>
      <c r="K57" s="9">
        <f t="shared" si="7"/>
        <v>0.12405826803991753</v>
      </c>
      <c r="L57" s="9">
        <f t="shared" si="10"/>
        <v>5.3337870353478424E-5</v>
      </c>
      <c r="O57" s="21">
        <f t="shared" si="8"/>
        <v>237249.00323654947</v>
      </c>
    </row>
    <row r="58" spans="1:15" x14ac:dyDescent="0.25">
      <c r="A58" s="1">
        <v>42522</v>
      </c>
      <c r="B58">
        <v>11.56</v>
      </c>
      <c r="C58">
        <v>11.77</v>
      </c>
      <c r="D58">
        <v>11.56</v>
      </c>
      <c r="E58">
        <v>11.76</v>
      </c>
      <c r="F58">
        <v>10.121005</v>
      </c>
      <c r="G58">
        <v>0</v>
      </c>
      <c r="H58" s="9">
        <f t="shared" si="5"/>
        <v>2.1276567834334653E-2</v>
      </c>
      <c r="I58" s="9">
        <f t="shared" si="6"/>
        <v>9.2275486829134903E-2</v>
      </c>
      <c r="J58" s="31">
        <f t="shared" si="9"/>
        <v>2.5573181785310269E-5</v>
      </c>
      <c r="K58" s="9">
        <f t="shared" si="7"/>
        <v>0.14156582238661242</v>
      </c>
      <c r="L58" s="9">
        <f t="shared" si="10"/>
        <v>5.2500114374239201E-5</v>
      </c>
      <c r="O58" s="21">
        <f t="shared" si="8"/>
        <v>237370.53801773058</v>
      </c>
    </row>
    <row r="59" spans="1:15" x14ac:dyDescent="0.25">
      <c r="A59" s="1">
        <v>42491</v>
      </c>
      <c r="B59">
        <v>11.5</v>
      </c>
      <c r="C59">
        <v>11.6</v>
      </c>
      <c r="D59">
        <v>11.5</v>
      </c>
      <c r="E59">
        <v>11.55</v>
      </c>
      <c r="F59">
        <v>9.9101510000000008</v>
      </c>
      <c r="G59">
        <v>0</v>
      </c>
      <c r="H59" s="9">
        <f t="shared" si="5"/>
        <v>7.3289945322486984E-3</v>
      </c>
      <c r="I59" s="9">
        <f t="shared" si="6"/>
        <v>7.7645279811607515E-2</v>
      </c>
      <c r="J59" s="31">
        <f t="shared" si="9"/>
        <v>1.6445740881592305E-5</v>
      </c>
      <c r="K59" s="9">
        <f t="shared" si="7"/>
        <v>0.11930123687114111</v>
      </c>
      <c r="L59" s="9">
        <f t="shared" si="10"/>
        <v>4.2537909412525119E-5</v>
      </c>
      <c r="O59" s="21">
        <f t="shared" si="8"/>
        <v>232425.32482761849</v>
      </c>
    </row>
    <row r="60" spans="1:15" x14ac:dyDescent="0.25">
      <c r="A60" s="1">
        <v>42461</v>
      </c>
      <c r="B60">
        <v>11.43</v>
      </c>
      <c r="C60">
        <v>11.51</v>
      </c>
      <c r="D60">
        <v>11.43</v>
      </c>
      <c r="E60">
        <v>11.5</v>
      </c>
      <c r="F60">
        <v>9.8380480000000006</v>
      </c>
      <c r="G60">
        <v>0</v>
      </c>
      <c r="H60" s="9">
        <f t="shared" si="5"/>
        <v>9.2197798725751137E-3</v>
      </c>
      <c r="I60" s="9">
        <f t="shared" si="6"/>
        <v>6.6445241425959825E-2</v>
      </c>
      <c r="J60" s="31">
        <f t="shared" si="9"/>
        <v>2.3161052288920526E-5</v>
      </c>
      <c r="K60" s="9">
        <f t="shared" si="7"/>
        <v>0.11075636629761702</v>
      </c>
      <c r="L60" s="9">
        <f t="shared" si="10"/>
        <v>4.8650439338352499E-5</v>
      </c>
      <c r="O60" s="21">
        <f t="shared" si="8"/>
        <v>230734.27459074059</v>
      </c>
    </row>
    <row r="61" spans="1:15" x14ac:dyDescent="0.25">
      <c r="A61" s="1">
        <v>42430</v>
      </c>
      <c r="B61">
        <v>11.36</v>
      </c>
      <c r="C61">
        <v>11.43</v>
      </c>
      <c r="D61">
        <v>11.33</v>
      </c>
      <c r="E61">
        <v>11.43</v>
      </c>
      <c r="F61">
        <v>9.7481720000000003</v>
      </c>
      <c r="G61">
        <v>0</v>
      </c>
      <c r="H61" s="9">
        <f t="shared" si="5"/>
        <v>7.3149949025470501E-3</v>
      </c>
      <c r="I61" s="9">
        <f t="shared" si="6"/>
        <v>5.3299493208509921E-2</v>
      </c>
      <c r="J61" s="31">
        <f t="shared" si="9"/>
        <v>2.9196908594474235E-5</v>
      </c>
      <c r="K61" s="9">
        <f t="shared" si="7"/>
        <v>0.11933524509541618</v>
      </c>
      <c r="L61" s="9">
        <f t="shared" si="10"/>
        <v>5.1784183155655245E-5</v>
      </c>
      <c r="O61" s="21">
        <f t="shared" si="8"/>
        <v>228626.38960551613</v>
      </c>
    </row>
    <row r="62" spans="1:15" x14ac:dyDescent="0.25">
      <c r="A62" s="1">
        <v>42401</v>
      </c>
      <c r="B62">
        <v>11.4</v>
      </c>
      <c r="C62">
        <v>11.47</v>
      </c>
      <c r="D62">
        <v>11.38</v>
      </c>
      <c r="E62">
        <v>11.38</v>
      </c>
      <c r="F62">
        <v>9.6773819999999997</v>
      </c>
      <c r="G62">
        <v>0</v>
      </c>
      <c r="H62" s="9">
        <f t="shared" si="5"/>
        <v>4.447394211563576E-4</v>
      </c>
      <c r="I62" s="9">
        <f t="shared" si="6"/>
        <v>4.055420630417407E-2</v>
      </c>
      <c r="J62" s="31">
        <f t="shared" si="9"/>
        <v>2.8121366603920998E-5</v>
      </c>
      <c r="K62" s="9">
        <f t="shared" si="7"/>
        <v>0.12744087664067799</v>
      </c>
      <c r="L62" s="9">
        <f t="shared" si="10"/>
        <v>5.1792980725773095E-5</v>
      </c>
      <c r="O62" s="21">
        <f t="shared" si="8"/>
        <v>226966.13349594249</v>
      </c>
    </row>
    <row r="63" spans="1:15" x14ac:dyDescent="0.25">
      <c r="A63" s="1">
        <v>42370</v>
      </c>
      <c r="B63">
        <v>11.35</v>
      </c>
      <c r="C63">
        <v>11.41</v>
      </c>
      <c r="D63">
        <v>11.35</v>
      </c>
      <c r="E63">
        <v>11.41</v>
      </c>
      <c r="F63">
        <v>9.6730800000000006</v>
      </c>
      <c r="G63">
        <v>0</v>
      </c>
      <c r="H63" s="9">
        <f t="shared" si="5"/>
        <v>1.1169287970436131E-2</v>
      </c>
      <c r="I63" s="9">
        <f t="shared" si="6"/>
        <v>4.3040005693379242E-2</v>
      </c>
      <c r="J63" s="31">
        <f t="shared" si="9"/>
        <v>4.3261850107011964E-5</v>
      </c>
      <c r="K63" s="9">
        <f t="shared" si="7"/>
        <v>0.13048212975321855</v>
      </c>
      <c r="L63" s="9">
        <f t="shared" si="10"/>
        <v>5.4468426920275737E-5</v>
      </c>
      <c r="O63" s="21">
        <f t="shared" si="8"/>
        <v>226865.2375815</v>
      </c>
    </row>
    <row r="64" spans="1:15" x14ac:dyDescent="0.25">
      <c r="A64" s="1">
        <v>42339</v>
      </c>
      <c r="B64">
        <v>11.27</v>
      </c>
      <c r="C64">
        <v>11.32</v>
      </c>
      <c r="D64">
        <v>11.25</v>
      </c>
      <c r="E64">
        <v>11.32</v>
      </c>
      <c r="F64">
        <v>9.5662319999999994</v>
      </c>
      <c r="G64">
        <v>0</v>
      </c>
      <c r="H64" s="9">
        <f t="shared" si="5"/>
        <v>9.3652601278842573E-3</v>
      </c>
      <c r="I64" s="9">
        <f t="shared" si="6"/>
        <v>2.1150627166196367E-2</v>
      </c>
      <c r="J64" s="31">
        <f t="shared" si="9"/>
        <v>6.3395503696406414E-5</v>
      </c>
      <c r="K64" s="9">
        <f t="shared" si="7"/>
        <v>0.13451733304996777</v>
      </c>
      <c r="L64" s="9">
        <f t="shared" si="10"/>
        <v>6.9955142439484283E-5</v>
      </c>
      <c r="O64" s="21">
        <f t="shared" si="8"/>
        <v>224359.30390731263</v>
      </c>
    </row>
    <row r="65" spans="1:15" x14ac:dyDescent="0.25">
      <c r="A65" s="1">
        <v>42309</v>
      </c>
      <c r="B65">
        <v>11.2</v>
      </c>
      <c r="C65">
        <v>11.25</v>
      </c>
      <c r="D65">
        <v>11.14</v>
      </c>
      <c r="E65">
        <v>11.25</v>
      </c>
      <c r="F65">
        <v>9.4774729999999998</v>
      </c>
      <c r="G65">
        <v>0</v>
      </c>
      <c r="H65" s="9">
        <f t="shared" si="5"/>
        <v>7.6128008600588395E-3</v>
      </c>
      <c r="I65" s="9">
        <f t="shared" si="6"/>
        <v>3.1918295574252915E-2</v>
      </c>
      <c r="J65" s="31">
        <f t="shared" si="9"/>
        <v>6.160807890852507E-5</v>
      </c>
      <c r="K65" s="9">
        <f t="shared" si="7"/>
        <v>0.15278301648688147</v>
      </c>
      <c r="L65" s="9">
        <f t="shared" si="10"/>
        <v>7.3278154358344708E-5</v>
      </c>
      <c r="O65" s="21">
        <f t="shared" si="8"/>
        <v>222277.6162108916</v>
      </c>
    </row>
    <row r="66" spans="1:15" x14ac:dyDescent="0.25">
      <c r="A66" s="1">
        <v>42278</v>
      </c>
      <c r="B66">
        <v>11.18</v>
      </c>
      <c r="C66">
        <v>11.22</v>
      </c>
      <c r="D66">
        <v>11.18</v>
      </c>
      <c r="E66">
        <v>11.2</v>
      </c>
      <c r="F66">
        <v>9.4058679999999999</v>
      </c>
      <c r="G66">
        <v>0</v>
      </c>
      <c r="H66" s="9">
        <f t="shared" si="5"/>
        <v>4.9347840951826346E-3</v>
      </c>
      <c r="I66" s="9">
        <f t="shared" si="6"/>
        <v>3.1716118108692785E-2</v>
      </c>
      <c r="J66" s="31">
        <f t="shared" si="9"/>
        <v>5.9740490410752007E-5</v>
      </c>
      <c r="K66" s="9">
        <f t="shared" si="7"/>
        <v>0.14038070045284887</v>
      </c>
      <c r="L66" s="9">
        <f t="shared" si="10"/>
        <v>7.5697477781715914E-5</v>
      </c>
      <c r="O66" s="21">
        <f t="shared" si="8"/>
        <v>220598.24569632713</v>
      </c>
    </row>
    <row r="67" spans="1:15" x14ac:dyDescent="0.25">
      <c r="A67" s="1">
        <v>42248</v>
      </c>
      <c r="B67">
        <v>11.13</v>
      </c>
      <c r="C67">
        <v>11.18</v>
      </c>
      <c r="D67">
        <v>11.08</v>
      </c>
      <c r="E67">
        <v>11.18</v>
      </c>
      <c r="F67">
        <v>9.3596800000000009</v>
      </c>
      <c r="G67">
        <v>0</v>
      </c>
      <c r="H67" s="9">
        <f t="shared" si="5"/>
        <v>6.8446260842776434E-3</v>
      </c>
      <c r="I67" s="9">
        <f t="shared" si="6"/>
        <v>2.985368425697096E-2</v>
      </c>
      <c r="J67" s="31">
        <f t="shared" si="9"/>
        <v>6.1270245579233152E-5</v>
      </c>
      <c r="K67" s="9">
        <f t="shared" si="7"/>
        <v>0.13242383039969888</v>
      </c>
      <c r="L67" s="9">
        <f t="shared" si="10"/>
        <v>7.6011195031479506E-5</v>
      </c>
      <c r="O67" s="21">
        <f t="shared" si="8"/>
        <v>219514.98663164306</v>
      </c>
    </row>
    <row r="68" spans="1:15" x14ac:dyDescent="0.25">
      <c r="A68" s="1">
        <v>42217</v>
      </c>
      <c r="B68">
        <v>11.15</v>
      </c>
      <c r="C68">
        <v>11.18</v>
      </c>
      <c r="D68">
        <v>11.13</v>
      </c>
      <c r="E68">
        <v>11.14</v>
      </c>
      <c r="F68">
        <v>9.2960519999999995</v>
      </c>
      <c r="G68">
        <v>0</v>
      </c>
      <c r="H68" s="9">
        <f t="shared" si="5"/>
        <v>3.2452038003095911E-3</v>
      </c>
      <c r="I68" s="9">
        <f t="shared" si="6"/>
        <v>3.0561132741761671E-2</v>
      </c>
      <c r="J68" s="31">
        <f t="shared" si="9"/>
        <v>5.9902711657149419E-5</v>
      </c>
      <c r="K68" s="9">
        <f t="shared" si="7"/>
        <v>0.13400756960457078</v>
      </c>
      <c r="L68" s="9">
        <f t="shared" si="10"/>
        <v>9.3394383122750912E-5</v>
      </c>
      <c r="O68" s="21">
        <f t="shared" si="8"/>
        <v>218022.70275341233</v>
      </c>
    </row>
    <row r="69" spans="1:15" x14ac:dyDescent="0.25">
      <c r="A69" s="1">
        <v>42186</v>
      </c>
      <c r="B69">
        <v>11.07</v>
      </c>
      <c r="C69">
        <v>11.14</v>
      </c>
      <c r="D69">
        <v>11.07</v>
      </c>
      <c r="E69">
        <v>11.14</v>
      </c>
      <c r="F69">
        <v>9.2659819999999993</v>
      </c>
      <c r="G69">
        <v>0</v>
      </c>
      <c r="H69" s="9">
        <f t="shared" si="5"/>
        <v>7.597337832624047E-3</v>
      </c>
      <c r="I69" s="9">
        <f t="shared" si="6"/>
        <v>2.962494288492885E-2</v>
      </c>
      <c r="J69" s="31">
        <f t="shared" si="9"/>
        <v>7.2623999363549677E-5</v>
      </c>
      <c r="K69" s="9">
        <f t="shared" si="7"/>
        <v>0.15971536980048245</v>
      </c>
      <c r="L69" s="9">
        <f t="shared" si="10"/>
        <v>1.2056840439463293E-4</v>
      </c>
      <c r="O69" s="21">
        <f t="shared" si="8"/>
        <v>217317.46329565166</v>
      </c>
    </row>
    <row r="70" spans="1:15" x14ac:dyDescent="0.25">
      <c r="A70" s="1">
        <v>42156</v>
      </c>
      <c r="B70">
        <v>11.15</v>
      </c>
      <c r="C70">
        <v>11.15</v>
      </c>
      <c r="D70">
        <v>11.07</v>
      </c>
      <c r="E70">
        <v>11.09</v>
      </c>
      <c r="F70">
        <v>9.196116</v>
      </c>
      <c r="G70">
        <v>0</v>
      </c>
      <c r="H70" s="9">
        <f t="shared" si="5"/>
        <v>-3.1402420682302679E-3</v>
      </c>
      <c r="I70" s="9">
        <f t="shared" si="6"/>
        <v>3.7245977479774421E-2</v>
      </c>
      <c r="J70" s="31">
        <f t="shared" si="9"/>
        <v>7.1467304533502865E-5</v>
      </c>
      <c r="K70" s="9">
        <f t="shared" si="7"/>
        <v>0.12883065372414909</v>
      </c>
      <c r="L70" s="9">
        <f t="shared" si="10"/>
        <v>1.337478129297674E-4</v>
      </c>
      <c r="O70" s="21">
        <f t="shared" si="8"/>
        <v>215678.87799615358</v>
      </c>
    </row>
    <row r="71" spans="1:15" x14ac:dyDescent="0.25">
      <c r="A71" s="1">
        <v>42125</v>
      </c>
      <c r="B71">
        <v>11.21</v>
      </c>
      <c r="C71">
        <v>11.21</v>
      </c>
      <c r="D71">
        <v>11.1</v>
      </c>
      <c r="E71">
        <v>11.16</v>
      </c>
      <c r="F71">
        <v>9.225085</v>
      </c>
      <c r="G71">
        <v>0</v>
      </c>
      <c r="H71" s="9">
        <f t="shared" si="5"/>
        <v>-3.2205673735110078E-3</v>
      </c>
      <c r="I71" s="9">
        <f t="shared" si="6"/>
        <v>4.1926510579042627E-2</v>
      </c>
      <c r="J71" s="31">
        <f t="shared" si="9"/>
        <v>6.8908170739732369E-5</v>
      </c>
      <c r="K71" s="9">
        <f t="shared" si="7"/>
        <v>0.11813574006450105</v>
      </c>
      <c r="L71" s="9">
        <f t="shared" si="10"/>
        <v>1.9885202431320476E-4</v>
      </c>
      <c r="O71" s="21">
        <f t="shared" si="8"/>
        <v>216358.29541723337</v>
      </c>
    </row>
    <row r="72" spans="1:15" x14ac:dyDescent="0.25">
      <c r="A72" s="1">
        <v>42095</v>
      </c>
      <c r="B72">
        <v>11.33</v>
      </c>
      <c r="C72">
        <v>11.34</v>
      </c>
      <c r="D72">
        <v>11.23</v>
      </c>
      <c r="E72">
        <v>11.23</v>
      </c>
      <c r="F72">
        <v>9.2548910000000006</v>
      </c>
      <c r="G72">
        <v>0</v>
      </c>
      <c r="H72" s="9">
        <f t="shared" si="5"/>
        <v>-4.8738637229940058E-3</v>
      </c>
      <c r="I72" s="9">
        <f t="shared" si="6"/>
        <v>4.4915525685635942E-2</v>
      </c>
      <c r="J72" s="31">
        <f t="shared" si="9"/>
        <v>7.856259356169636E-5</v>
      </c>
      <c r="K72" s="9">
        <f t="shared" si="7"/>
        <v>8.2024629298438775E-2</v>
      </c>
      <c r="L72" s="9">
        <f t="shared" si="10"/>
        <v>2.0487524204577021E-4</v>
      </c>
      <c r="O72" s="21">
        <f t="shared" si="8"/>
        <v>217057.3432149725</v>
      </c>
    </row>
    <row r="73" spans="1:15" x14ac:dyDescent="0.25">
      <c r="A73" s="1">
        <v>42064</v>
      </c>
      <c r="B73">
        <v>11.3</v>
      </c>
      <c r="C73">
        <v>11.35</v>
      </c>
      <c r="D73">
        <v>11.24</v>
      </c>
      <c r="E73">
        <v>11.32</v>
      </c>
      <c r="F73">
        <v>9.3002190000000002</v>
      </c>
      <c r="G73">
        <v>0</v>
      </c>
      <c r="H73" s="9">
        <f t="shared" si="5"/>
        <v>2.8347205553632851E-3</v>
      </c>
      <c r="I73" s="9">
        <f t="shared" si="6"/>
        <v>6.7898977757680751E-2</v>
      </c>
      <c r="J73" s="31">
        <f t="shared" si="9"/>
        <v>7.4807801498811335E-5</v>
      </c>
      <c r="K73" s="9">
        <f t="shared" si="7"/>
        <v>7.6170852101272474E-2</v>
      </c>
      <c r="L73" s="9">
        <f t="shared" si="10"/>
        <v>2.041555695709362E-4</v>
      </c>
      <c r="O73" s="21">
        <f t="shared" si="8"/>
        <v>218120.43247807113</v>
      </c>
    </row>
    <row r="74" spans="1:15" x14ac:dyDescent="0.25">
      <c r="A74" s="1">
        <v>42036</v>
      </c>
      <c r="B74">
        <v>11.47</v>
      </c>
      <c r="C74">
        <v>11.47</v>
      </c>
      <c r="D74">
        <v>11.3</v>
      </c>
      <c r="E74">
        <v>11.32</v>
      </c>
      <c r="F74">
        <v>9.27393</v>
      </c>
      <c r="G74">
        <v>0</v>
      </c>
      <c r="H74" s="9">
        <f t="shared" ref="H74:H137" si="13">(F74-F75)/F75</f>
        <v>-1.0051247367259746E-2</v>
      </c>
      <c r="I74" s="9">
        <f t="shared" ref="I74:I137" si="14">(F74-F85)/F85</f>
        <v>8.0437639963399532E-2</v>
      </c>
      <c r="J74" s="31">
        <f t="shared" si="9"/>
        <v>7.4596574532820518E-5</v>
      </c>
      <c r="K74" s="9">
        <f t="shared" ref="K74:K137" si="15">(F74-F97)/F97</f>
        <v>8.4219114924937125E-2</v>
      </c>
      <c r="L74" s="9">
        <f t="shared" si="10"/>
        <v>2.0665193656399701E-4</v>
      </c>
      <c r="O74" s="21">
        <f t="shared" ref="O74:O137" si="16">O75+O75*H74</f>
        <v>217503.86978751339</v>
      </c>
    </row>
    <row r="75" spans="1:15" x14ac:dyDescent="0.25">
      <c r="A75" s="1">
        <v>42005</v>
      </c>
      <c r="B75">
        <v>11.3</v>
      </c>
      <c r="C75">
        <v>11.47</v>
      </c>
      <c r="D75">
        <v>11.3</v>
      </c>
      <c r="E75">
        <v>11.47</v>
      </c>
      <c r="F75">
        <v>9.3680909999999997</v>
      </c>
      <c r="G75">
        <v>0</v>
      </c>
      <c r="H75" s="9">
        <f t="shared" si="13"/>
        <v>2.0008656052567863E-2</v>
      </c>
      <c r="I75" s="9">
        <f t="shared" si="14"/>
        <v>9.4838403631724119E-2</v>
      </c>
      <c r="J75" s="31">
        <f t="shared" ref="J75:J138" si="17">VAR(H75:H86)</f>
        <v>5.0054910773690351E-5</v>
      </c>
      <c r="K75" s="9">
        <f t="shared" si="15"/>
        <v>9.0675490403359621E-2</v>
      </c>
      <c r="L75" s="9">
        <f t="shared" ref="L75:L138" si="18">VAR(H75:H98)</f>
        <v>1.9861337286711901E-4</v>
      </c>
      <c r="O75" s="21">
        <f t="shared" si="16"/>
        <v>219712.25198180016</v>
      </c>
    </row>
    <row r="76" spans="1:15" x14ac:dyDescent="0.25">
      <c r="A76" s="1">
        <v>41974</v>
      </c>
      <c r="B76">
        <v>11.24</v>
      </c>
      <c r="C76">
        <v>11.3</v>
      </c>
      <c r="D76">
        <v>11.23</v>
      </c>
      <c r="E76">
        <v>11.28</v>
      </c>
      <c r="F76">
        <v>9.1843249999999994</v>
      </c>
      <c r="G76">
        <v>0</v>
      </c>
      <c r="H76" s="9">
        <f t="shared" si="13"/>
        <v>7.4153854220173386E-3</v>
      </c>
      <c r="I76" s="9">
        <f t="shared" si="14"/>
        <v>8.922467120430963E-2</v>
      </c>
      <c r="J76" s="31">
        <f t="shared" si="17"/>
        <v>6.4067426573355925E-5</v>
      </c>
      <c r="K76" s="9">
        <f t="shared" si="15"/>
        <v>7.4586587214346356E-2</v>
      </c>
      <c r="L76" s="9">
        <f t="shared" si="18"/>
        <v>1.8716828663069784E-4</v>
      </c>
      <c r="O76" s="21">
        <f t="shared" si="16"/>
        <v>215402.34063511409</v>
      </c>
    </row>
    <row r="77" spans="1:15" x14ac:dyDescent="0.25">
      <c r="A77" s="1">
        <v>41944</v>
      </c>
      <c r="B77">
        <v>11.22</v>
      </c>
      <c r="C77">
        <v>11.23</v>
      </c>
      <c r="D77">
        <v>11.19</v>
      </c>
      <c r="E77">
        <v>11.23</v>
      </c>
      <c r="F77">
        <v>9.1167210000000001</v>
      </c>
      <c r="G77">
        <v>0</v>
      </c>
      <c r="H77" s="9">
        <f t="shared" si="13"/>
        <v>3.1206953862627515E-3</v>
      </c>
      <c r="I77" s="9">
        <f t="shared" si="14"/>
        <v>0.10890330522168715</v>
      </c>
      <c r="J77" s="31">
        <f t="shared" si="17"/>
        <v>7.715722843561532E-5</v>
      </c>
      <c r="K77" s="9">
        <f t="shared" si="15"/>
        <v>7.2932957938493387E-2</v>
      </c>
      <c r="L77" s="9">
        <f t="shared" si="18"/>
        <v>1.9698125900716727E-4</v>
      </c>
      <c r="O77" s="21">
        <f t="shared" si="16"/>
        <v>213816.80660443724</v>
      </c>
    </row>
    <row r="78" spans="1:15" x14ac:dyDescent="0.25">
      <c r="A78" s="1">
        <v>41913</v>
      </c>
      <c r="B78">
        <v>11.2</v>
      </c>
      <c r="C78">
        <v>11.35</v>
      </c>
      <c r="D78">
        <v>11.2</v>
      </c>
      <c r="E78">
        <v>11.23</v>
      </c>
      <c r="F78">
        <v>9.0883590000000005</v>
      </c>
      <c r="G78">
        <v>0</v>
      </c>
      <c r="H78" s="9">
        <f t="shared" si="13"/>
        <v>7.5362687088868854E-3</v>
      </c>
      <c r="I78" s="9">
        <f t="shared" si="14"/>
        <v>0.10188546154240669</v>
      </c>
      <c r="J78" s="31">
        <f t="shared" si="17"/>
        <v>8.4411712111704743E-5</v>
      </c>
      <c r="K78" s="9">
        <f t="shared" si="15"/>
        <v>5.5939827749648667E-2</v>
      </c>
      <c r="L78" s="9">
        <f t="shared" si="18"/>
        <v>2.084926188310755E-4</v>
      </c>
      <c r="O78" s="21">
        <f t="shared" si="16"/>
        <v>213151.62531075557</v>
      </c>
    </row>
    <row r="79" spans="1:15" x14ac:dyDescent="0.25">
      <c r="A79" s="1">
        <v>41883</v>
      </c>
      <c r="B79">
        <v>11.18</v>
      </c>
      <c r="C79">
        <v>11.18</v>
      </c>
      <c r="D79">
        <v>11.14</v>
      </c>
      <c r="E79">
        <v>11.18</v>
      </c>
      <c r="F79">
        <v>9.0203790000000001</v>
      </c>
      <c r="G79">
        <v>0</v>
      </c>
      <c r="H79" s="9">
        <f t="shared" si="13"/>
        <v>2.3338284787745647E-3</v>
      </c>
      <c r="I79" s="9">
        <f t="shared" si="14"/>
        <v>9.1371942078896359E-2</v>
      </c>
      <c r="J79" s="31">
        <f t="shared" si="17"/>
        <v>8.4396473030121918E-5</v>
      </c>
      <c r="K79" s="9">
        <f t="shared" si="15"/>
        <v>6.8061679746517667E-2</v>
      </c>
      <c r="L79" s="9">
        <f t="shared" si="18"/>
        <v>2.0791529850026309E-4</v>
      </c>
      <c r="O79" s="21">
        <f t="shared" si="16"/>
        <v>211557.2728551995</v>
      </c>
    </row>
    <row r="80" spans="1:15" x14ac:dyDescent="0.25">
      <c r="A80" s="1">
        <v>41852</v>
      </c>
      <c r="B80">
        <v>11.05</v>
      </c>
      <c r="C80">
        <v>11.19</v>
      </c>
      <c r="D80">
        <v>11.05</v>
      </c>
      <c r="E80">
        <v>11.19</v>
      </c>
      <c r="F80">
        <v>8.9993759999999998</v>
      </c>
      <c r="G80">
        <v>0</v>
      </c>
      <c r="H80" s="9">
        <f t="shared" si="13"/>
        <v>1.5055329426903951E-2</v>
      </c>
      <c r="I80" s="9">
        <f t="shared" si="14"/>
        <v>9.7816632880033824E-2</v>
      </c>
      <c r="J80" s="31">
        <f t="shared" si="17"/>
        <v>1.0647835429777634E-4</v>
      </c>
      <c r="K80" s="9">
        <f t="shared" si="15"/>
        <v>7.1556988577958433E-2</v>
      </c>
      <c r="L80" s="9">
        <f t="shared" si="18"/>
        <v>2.0842755388877679E-4</v>
      </c>
      <c r="O80" s="21">
        <f t="shared" si="16"/>
        <v>211064.68408461925</v>
      </c>
    </row>
    <row r="81" spans="1:15" x14ac:dyDescent="0.25">
      <c r="A81" s="1">
        <v>41821</v>
      </c>
      <c r="B81">
        <v>11.06</v>
      </c>
      <c r="C81">
        <v>11.08</v>
      </c>
      <c r="D81">
        <v>10.99</v>
      </c>
      <c r="E81">
        <v>11.06</v>
      </c>
      <c r="F81">
        <v>8.8658970000000004</v>
      </c>
      <c r="G81">
        <v>0</v>
      </c>
      <c r="H81" s="9">
        <f t="shared" si="13"/>
        <v>1.3580497483982722E-3</v>
      </c>
      <c r="I81" s="9">
        <f t="shared" si="14"/>
        <v>0.10964137616153249</v>
      </c>
      <c r="J81" s="31">
        <f t="shared" si="17"/>
        <v>1.7303045627029045E-4</v>
      </c>
      <c r="K81" s="9">
        <f t="shared" si="15"/>
        <v>6.2742576568159972E-2</v>
      </c>
      <c r="L81" s="9">
        <f t="shared" si="18"/>
        <v>2.0212501001354465E-4</v>
      </c>
      <c r="O81" s="21">
        <f t="shared" si="16"/>
        <v>207934.16670575534</v>
      </c>
    </row>
    <row r="82" spans="1:15" x14ac:dyDescent="0.25">
      <c r="A82" s="1">
        <v>41791</v>
      </c>
      <c r="B82">
        <v>11.11</v>
      </c>
      <c r="C82">
        <v>11.11</v>
      </c>
      <c r="D82">
        <v>11.05</v>
      </c>
      <c r="E82">
        <v>11.08</v>
      </c>
      <c r="F82">
        <v>8.8538730000000001</v>
      </c>
      <c r="G82">
        <v>0</v>
      </c>
      <c r="H82" s="9">
        <f t="shared" si="13"/>
        <v>-3.610674454342037E-4</v>
      </c>
      <c r="I82" s="9">
        <f t="shared" si="14"/>
        <v>8.6820049527495433E-2</v>
      </c>
      <c r="J82" s="31">
        <f t="shared" si="17"/>
        <v>2.039262631517042E-4</v>
      </c>
      <c r="K82" s="9">
        <f t="shared" si="15"/>
        <v>6.4622451615137369E-2</v>
      </c>
      <c r="L82" s="9">
        <f t="shared" si="18"/>
        <v>2.1123474188396713E-4</v>
      </c>
      <c r="O82" s="21">
        <f t="shared" si="16"/>
        <v>207652.1647356817</v>
      </c>
    </row>
    <row r="83" spans="1:15" x14ac:dyDescent="0.25">
      <c r="A83" s="1">
        <v>41760</v>
      </c>
      <c r="B83">
        <v>10.98</v>
      </c>
      <c r="C83">
        <v>11.12</v>
      </c>
      <c r="D83">
        <v>10.98</v>
      </c>
      <c r="E83">
        <v>11.12</v>
      </c>
      <c r="F83">
        <v>8.8570709999999995</v>
      </c>
      <c r="G83">
        <v>0</v>
      </c>
      <c r="H83" s="9">
        <f t="shared" si="13"/>
        <v>1.7014445232655107E-2</v>
      </c>
      <c r="I83" s="9">
        <f t="shared" si="14"/>
        <v>7.3530231687711264E-2</v>
      </c>
      <c r="J83" s="31">
        <f t="shared" si="17"/>
        <v>3.4680358667867821E-4</v>
      </c>
      <c r="K83" s="9">
        <f t="shared" si="15"/>
        <v>8.384356702944197E-2</v>
      </c>
      <c r="L83" s="9">
        <f t="shared" si="18"/>
        <v>2.1094683675574092E-4</v>
      </c>
      <c r="O83" s="21">
        <f t="shared" si="16"/>
        <v>207727.16825367033</v>
      </c>
    </row>
    <row r="84" spans="1:15" x14ac:dyDescent="0.25">
      <c r="A84" s="1">
        <v>41730</v>
      </c>
      <c r="B84">
        <v>10.85</v>
      </c>
      <c r="C84">
        <v>10.97</v>
      </c>
      <c r="D84">
        <v>10.84</v>
      </c>
      <c r="E84">
        <v>10.97</v>
      </c>
      <c r="F84">
        <v>8.7088940000000008</v>
      </c>
      <c r="G84">
        <v>0</v>
      </c>
      <c r="H84" s="9">
        <f t="shared" si="13"/>
        <v>1.4609435271930154E-2</v>
      </c>
      <c r="I84" s="9">
        <f t="shared" si="14"/>
        <v>1.819003616027438E-2</v>
      </c>
      <c r="J84" s="31">
        <f t="shared" si="17"/>
        <v>3.3964988318084668E-4</v>
      </c>
      <c r="K84" s="9">
        <f t="shared" si="15"/>
        <v>6.638534681271939E-2</v>
      </c>
      <c r="L84" s="9">
        <f t="shared" si="18"/>
        <v>2.0503941886053321E-4</v>
      </c>
      <c r="O84" s="21">
        <f t="shared" si="16"/>
        <v>204251.93489375667</v>
      </c>
    </row>
    <row r="85" spans="1:15" x14ac:dyDescent="0.25">
      <c r="A85" s="1">
        <v>41699</v>
      </c>
      <c r="B85">
        <v>10.87</v>
      </c>
      <c r="C85">
        <v>10.87</v>
      </c>
      <c r="D85">
        <v>10.81</v>
      </c>
      <c r="E85">
        <v>10.85</v>
      </c>
      <c r="F85">
        <v>8.583494</v>
      </c>
      <c r="G85">
        <v>0</v>
      </c>
      <c r="H85" s="9">
        <f t="shared" si="13"/>
        <v>3.1434225545505941E-3</v>
      </c>
      <c r="I85" s="9">
        <f t="shared" si="14"/>
        <v>-6.7646738226100457E-3</v>
      </c>
      <c r="J85" s="31">
        <f t="shared" si="17"/>
        <v>3.3043888191278315E-4</v>
      </c>
      <c r="K85" s="9">
        <f t="shared" si="15"/>
        <v>6.20438967727504E-2</v>
      </c>
      <c r="L85" s="9">
        <f t="shared" si="18"/>
        <v>2.0314035584663887E-4</v>
      </c>
      <c r="O85" s="21">
        <f t="shared" si="16"/>
        <v>201310.89638350758</v>
      </c>
    </row>
    <row r="86" spans="1:15" x14ac:dyDescent="0.25">
      <c r="A86" s="1">
        <v>41671</v>
      </c>
      <c r="B86">
        <v>10.73</v>
      </c>
      <c r="C86">
        <v>10.85</v>
      </c>
      <c r="D86">
        <v>10.73</v>
      </c>
      <c r="E86">
        <v>10.85</v>
      </c>
      <c r="F86">
        <v>8.556597</v>
      </c>
      <c r="G86">
        <v>0</v>
      </c>
      <c r="H86" s="9">
        <f t="shared" si="13"/>
        <v>1.4778609636830441E-2</v>
      </c>
      <c r="I86" s="9">
        <f t="shared" si="14"/>
        <v>3.55407697639751E-4</v>
      </c>
      <c r="J86" s="31">
        <f t="shared" si="17"/>
        <v>3.3129551892642598E-4</v>
      </c>
      <c r="K86" s="9">
        <f t="shared" si="15"/>
        <v>7.1956915249527673E-2</v>
      </c>
      <c r="L86" s="9">
        <f t="shared" si="18"/>
        <v>2.0537671548128455E-4</v>
      </c>
      <c r="O86" s="21">
        <f t="shared" si="16"/>
        <v>200680.07411229413</v>
      </c>
    </row>
    <row r="87" spans="1:15" x14ac:dyDescent="0.25">
      <c r="A87" s="1">
        <v>41640</v>
      </c>
      <c r="B87">
        <v>10.51</v>
      </c>
      <c r="C87">
        <v>10.75</v>
      </c>
      <c r="D87">
        <v>10.51</v>
      </c>
      <c r="E87">
        <v>10.73</v>
      </c>
      <c r="F87">
        <v>8.4319839999999999</v>
      </c>
      <c r="G87">
        <v>0</v>
      </c>
      <c r="H87" s="9">
        <f t="shared" si="13"/>
        <v>2.5616000223806598E-2</v>
      </c>
      <c r="I87" s="9">
        <f t="shared" si="14"/>
        <v>-1.8310316982053012E-2</v>
      </c>
      <c r="J87" s="31">
        <f t="shared" si="17"/>
        <v>3.1265406390199474E-4</v>
      </c>
      <c r="K87" s="9">
        <f t="shared" si="15"/>
        <v>5.1910483645206021E-2</v>
      </c>
      <c r="L87" s="9">
        <f t="shared" si="18"/>
        <v>1.9905768405294671E-4</v>
      </c>
      <c r="O87" s="21">
        <f t="shared" si="16"/>
        <v>197757.49331582148</v>
      </c>
    </row>
    <row r="88" spans="1:15" x14ac:dyDescent="0.25">
      <c r="A88" s="1">
        <v>41609</v>
      </c>
      <c r="B88">
        <v>10.55</v>
      </c>
      <c r="C88">
        <v>10.55</v>
      </c>
      <c r="D88">
        <v>10.5</v>
      </c>
      <c r="E88">
        <v>10.5</v>
      </c>
      <c r="F88">
        <v>8.2213849999999997</v>
      </c>
      <c r="G88">
        <v>0</v>
      </c>
      <c r="H88" s="9">
        <f t="shared" si="13"/>
        <v>-3.2276888222815166E-3</v>
      </c>
      <c r="I88" s="9">
        <f t="shared" si="14"/>
        <v>-3.8079548652163418E-2</v>
      </c>
      <c r="J88" s="31">
        <f t="shared" si="17"/>
        <v>2.4964276855980559E-4</v>
      </c>
      <c r="K88" s="9">
        <f t="shared" si="15"/>
        <v>3.0049449079025223E-2</v>
      </c>
      <c r="L88" s="9">
        <f t="shared" si="18"/>
        <v>2.0389145064161126E-4</v>
      </c>
      <c r="O88" s="21">
        <f t="shared" si="16"/>
        <v>192818.26070641202</v>
      </c>
    </row>
    <row r="89" spans="1:15" x14ac:dyDescent="0.25">
      <c r="A89" s="1">
        <v>41579</v>
      </c>
      <c r="B89">
        <v>10.63</v>
      </c>
      <c r="C89">
        <v>10.63</v>
      </c>
      <c r="D89">
        <v>10.56</v>
      </c>
      <c r="E89">
        <v>10.57</v>
      </c>
      <c r="F89">
        <v>8.2480069999999994</v>
      </c>
      <c r="G89">
        <v>0</v>
      </c>
      <c r="H89" s="9">
        <f t="shared" si="13"/>
        <v>-2.0770282634098927E-3</v>
      </c>
      <c r="I89" s="9">
        <f t="shared" si="14"/>
        <v>-2.9304664735555867E-2</v>
      </c>
      <c r="J89" s="31">
        <f t="shared" si="17"/>
        <v>2.5826381502154635E-4</v>
      </c>
      <c r="K89" s="9">
        <f t="shared" si="15"/>
        <v>6.221759112229986E-2</v>
      </c>
      <c r="L89" s="9">
        <f t="shared" si="18"/>
        <v>2.1426194143273452E-4</v>
      </c>
      <c r="O89" s="21">
        <f t="shared" si="16"/>
        <v>193442.63333176967</v>
      </c>
    </row>
    <row r="90" spans="1:15" x14ac:dyDescent="0.25">
      <c r="A90" s="1">
        <v>41548</v>
      </c>
      <c r="B90">
        <v>10.58</v>
      </c>
      <c r="C90">
        <v>10.63</v>
      </c>
      <c r="D90">
        <v>10.49</v>
      </c>
      <c r="E90">
        <v>10.63</v>
      </c>
      <c r="F90">
        <v>8.265174</v>
      </c>
      <c r="G90">
        <v>0</v>
      </c>
      <c r="H90" s="9">
        <f t="shared" si="13"/>
        <v>8.2527378395569687E-3</v>
      </c>
      <c r="I90" s="9">
        <f t="shared" si="14"/>
        <v>-3.9702721923630634E-2</v>
      </c>
      <c r="J90" s="31">
        <f t="shared" si="17"/>
        <v>3.0083159592761936E-4</v>
      </c>
      <c r="K90" s="9">
        <f t="shared" si="15"/>
        <v>8.5283497919162121E-2</v>
      </c>
      <c r="L90" s="9">
        <f t="shared" si="18"/>
        <v>2.1302973251392278E-4</v>
      </c>
      <c r="O90" s="21">
        <f t="shared" si="16"/>
        <v>193845.2554059758</v>
      </c>
    </row>
    <row r="91" spans="1:15" x14ac:dyDescent="0.25">
      <c r="A91" s="1">
        <v>41518</v>
      </c>
      <c r="B91">
        <v>10.32</v>
      </c>
      <c r="C91">
        <v>10.58</v>
      </c>
      <c r="D91">
        <v>10.3</v>
      </c>
      <c r="E91">
        <v>10.58</v>
      </c>
      <c r="F91">
        <v>8.1975219999999993</v>
      </c>
      <c r="G91">
        <v>0</v>
      </c>
      <c r="H91" s="9">
        <f t="shared" si="13"/>
        <v>2.5988638622176308E-2</v>
      </c>
      <c r="I91" s="9">
        <f t="shared" si="14"/>
        <v>-2.9369041247708984E-2</v>
      </c>
      <c r="J91" s="31">
        <f t="shared" si="17"/>
        <v>2.9665652098169806E-4</v>
      </c>
      <c r="K91" s="9">
        <f t="shared" si="15"/>
        <v>8.2357728600996757E-2</v>
      </c>
      <c r="L91" s="9">
        <f t="shared" si="18"/>
        <v>2.139673426423206E-4</v>
      </c>
      <c r="O91" s="21">
        <f t="shared" si="16"/>
        <v>192258.59561893137</v>
      </c>
    </row>
    <row r="92" spans="1:15" x14ac:dyDescent="0.25">
      <c r="A92" s="1">
        <v>41487</v>
      </c>
      <c r="B92">
        <v>10.57</v>
      </c>
      <c r="C92">
        <v>10.57</v>
      </c>
      <c r="D92">
        <v>10.35</v>
      </c>
      <c r="E92">
        <v>10.35</v>
      </c>
      <c r="F92">
        <v>7.9898759999999998</v>
      </c>
      <c r="G92">
        <v>0</v>
      </c>
      <c r="H92" s="9">
        <f t="shared" si="13"/>
        <v>-1.9236278853497584E-2</v>
      </c>
      <c r="I92" s="9">
        <f t="shared" si="14"/>
        <v>-4.8644320931661912E-2</v>
      </c>
      <c r="J92" s="31">
        <f t="shared" si="17"/>
        <v>2.2993913787232206E-4</v>
      </c>
      <c r="K92" s="9">
        <f t="shared" si="15"/>
        <v>5.1645409674234893E-2</v>
      </c>
      <c r="L92" s="9">
        <f t="shared" si="18"/>
        <v>1.9753919774724376E-4</v>
      </c>
      <c r="O92" s="21">
        <f t="shared" si="16"/>
        <v>187388.6204793845</v>
      </c>
    </row>
    <row r="93" spans="1:15" x14ac:dyDescent="0.25">
      <c r="A93" s="1">
        <v>41456</v>
      </c>
      <c r="B93">
        <v>10.75</v>
      </c>
      <c r="C93">
        <v>10.76</v>
      </c>
      <c r="D93">
        <v>10.53</v>
      </c>
      <c r="E93">
        <v>10.59</v>
      </c>
      <c r="F93">
        <v>8.1465859999999992</v>
      </c>
      <c r="G93">
        <v>0</v>
      </c>
      <c r="H93" s="9">
        <f t="shared" si="13"/>
        <v>-1.2584819965441781E-2</v>
      </c>
      <c r="I93" s="9">
        <f t="shared" si="14"/>
        <v>-2.3480219105399165E-2</v>
      </c>
      <c r="J93" s="31">
        <f t="shared" si="17"/>
        <v>2.0757538861153682E-4</v>
      </c>
      <c r="K93" s="9">
        <f t="shared" si="15"/>
        <v>8.8601018475621768E-2</v>
      </c>
      <c r="L93" s="9">
        <f t="shared" si="18"/>
        <v>1.786627931681406E-4</v>
      </c>
      <c r="O93" s="21">
        <f t="shared" si="16"/>
        <v>191063.98048688952</v>
      </c>
    </row>
    <row r="94" spans="1:15" x14ac:dyDescent="0.25">
      <c r="A94" s="1">
        <v>41426</v>
      </c>
      <c r="B94">
        <v>11.19</v>
      </c>
      <c r="C94">
        <v>11.19</v>
      </c>
      <c r="D94">
        <v>10.55</v>
      </c>
      <c r="E94">
        <v>10.76</v>
      </c>
      <c r="F94">
        <v>8.2504159999999995</v>
      </c>
      <c r="G94">
        <v>0</v>
      </c>
      <c r="H94" s="9">
        <f t="shared" si="13"/>
        <v>-3.5412376660307839E-2</v>
      </c>
      <c r="I94" s="9">
        <f t="shared" si="14"/>
        <v>-7.9394510442204729E-3</v>
      </c>
      <c r="J94" s="31">
        <f t="shared" si="17"/>
        <v>2.236012153655903E-4</v>
      </c>
      <c r="K94" s="9">
        <f t="shared" si="15"/>
        <v>0.1163228204929757</v>
      </c>
      <c r="L94" s="9">
        <f t="shared" si="18"/>
        <v>1.6777235374647859E-4</v>
      </c>
      <c r="O94" s="21">
        <f t="shared" si="16"/>
        <v>193499.13222946657</v>
      </c>
    </row>
    <row r="95" spans="1:15" x14ac:dyDescent="0.25">
      <c r="A95" s="1">
        <v>41395</v>
      </c>
      <c r="B95">
        <v>11.36</v>
      </c>
      <c r="C95">
        <v>11.36</v>
      </c>
      <c r="D95">
        <v>11.19</v>
      </c>
      <c r="E95">
        <v>11.19</v>
      </c>
      <c r="F95">
        <v>8.5533090000000005</v>
      </c>
      <c r="G95">
        <v>0</v>
      </c>
      <c r="H95" s="9">
        <f t="shared" si="13"/>
        <v>-1.0257518149251852E-2</v>
      </c>
      <c r="I95" s="9">
        <f t="shared" si="14"/>
        <v>4.6672081150194049E-2</v>
      </c>
      <c r="J95" s="31">
        <f t="shared" si="17"/>
        <v>9.3889248271302871E-5</v>
      </c>
      <c r="K95" s="9">
        <f t="shared" si="15"/>
        <v>0.1705960668407695</v>
      </c>
      <c r="L95" s="9">
        <f t="shared" si="18"/>
        <v>9.3145124485277707E-5</v>
      </c>
      <c r="O95" s="21">
        <f t="shared" si="16"/>
        <v>200602.95980111629</v>
      </c>
    </row>
    <row r="96" spans="1:15" x14ac:dyDescent="0.25">
      <c r="A96" s="1">
        <v>41365</v>
      </c>
      <c r="B96">
        <v>11.26</v>
      </c>
      <c r="C96">
        <v>11.34</v>
      </c>
      <c r="D96">
        <v>11.26</v>
      </c>
      <c r="E96">
        <v>11.34</v>
      </c>
      <c r="F96">
        <v>8.6419540000000001</v>
      </c>
      <c r="G96">
        <v>0</v>
      </c>
      <c r="H96" s="9">
        <f t="shared" si="13"/>
        <v>1.033453100271624E-2</v>
      </c>
      <c r="I96" s="9">
        <f t="shared" si="14"/>
        <v>5.8188687728839839E-2</v>
      </c>
      <c r="J96" s="31">
        <f t="shared" si="17"/>
        <v>7.6328445440478982E-5</v>
      </c>
      <c r="K96" s="9">
        <f t="shared" si="15"/>
        <v>0.19198165315025098</v>
      </c>
      <c r="L96" s="9">
        <f t="shared" si="18"/>
        <v>8.682298898415003E-5</v>
      </c>
      <c r="O96" s="21">
        <f t="shared" si="16"/>
        <v>202681.97382616435</v>
      </c>
    </row>
    <row r="97" spans="1:15" x14ac:dyDescent="0.25">
      <c r="A97" s="1">
        <v>41334</v>
      </c>
      <c r="B97">
        <v>11.34</v>
      </c>
      <c r="C97">
        <v>11.34</v>
      </c>
      <c r="D97">
        <v>11.24</v>
      </c>
      <c r="E97">
        <v>11.26</v>
      </c>
      <c r="F97">
        <v>8.5535569999999996</v>
      </c>
      <c r="G97">
        <v>0</v>
      </c>
      <c r="H97" s="9">
        <f t="shared" si="13"/>
        <v>-4.1562389105646675E-3</v>
      </c>
      <c r="I97" s="9">
        <f t="shared" si="14"/>
        <v>5.8339763218549022E-2</v>
      </c>
      <c r="J97" s="31">
        <f t="shared" si="17"/>
        <v>7.8578665066377477E-5</v>
      </c>
      <c r="K97" s="9">
        <f t="shared" si="15"/>
        <v>0.20430160968582348</v>
      </c>
      <c r="L97" s="9">
        <f t="shared" si="18"/>
        <v>8.9251806756648306E-5</v>
      </c>
      <c r="O97" s="21">
        <f t="shared" si="16"/>
        <v>200608.77620901531</v>
      </c>
    </row>
    <row r="98" spans="1:15" x14ac:dyDescent="0.25">
      <c r="A98" s="1">
        <v>41306</v>
      </c>
      <c r="B98">
        <v>11.33</v>
      </c>
      <c r="C98">
        <v>11.34</v>
      </c>
      <c r="D98">
        <v>11.3</v>
      </c>
      <c r="E98">
        <v>11.34</v>
      </c>
      <c r="F98">
        <v>8.5892560000000007</v>
      </c>
      <c r="G98">
        <v>0</v>
      </c>
      <c r="H98" s="9">
        <f t="shared" si="13"/>
        <v>4.9621819513517929E-3</v>
      </c>
      <c r="I98" s="9">
        <f t="shared" si="14"/>
        <v>7.6048383025225763E-2</v>
      </c>
      <c r="J98" s="31">
        <f t="shared" si="17"/>
        <v>7.8655497181883566E-5</v>
      </c>
      <c r="K98" s="9">
        <f t="shared" si="15"/>
        <v>0.22879480124704163</v>
      </c>
      <c r="L98" s="9">
        <f t="shared" si="18"/>
        <v>8.8337137148202129E-5</v>
      </c>
      <c r="O98" s="21">
        <f t="shared" si="16"/>
        <v>201446.03405413002</v>
      </c>
    </row>
    <row r="99" spans="1:15" x14ac:dyDescent="0.25">
      <c r="A99" s="1">
        <v>41275</v>
      </c>
      <c r="B99">
        <v>11.28</v>
      </c>
      <c r="C99">
        <v>11.38</v>
      </c>
      <c r="D99">
        <v>11.28</v>
      </c>
      <c r="E99">
        <v>11.32</v>
      </c>
      <c r="F99">
        <v>8.5468449999999994</v>
      </c>
      <c r="G99">
        <v>0</v>
      </c>
      <c r="H99" s="9">
        <f t="shared" si="13"/>
        <v>5.8651226566900309E-3</v>
      </c>
      <c r="I99" s="9">
        <f t="shared" si="14"/>
        <v>6.6239672370181232E-2</v>
      </c>
      <c r="J99" s="31">
        <f t="shared" si="17"/>
        <v>7.8793720641493761E-5</v>
      </c>
      <c r="K99" s="9">
        <f t="shared" si="15"/>
        <v>0.2186968049231281</v>
      </c>
      <c r="L99" s="9">
        <f t="shared" si="18"/>
        <v>8.9562182789851839E-5</v>
      </c>
      <c r="O99" s="21">
        <f t="shared" si="16"/>
        <v>200451.35794361823</v>
      </c>
    </row>
    <row r="100" spans="1:15" x14ac:dyDescent="0.25">
      <c r="A100" s="1">
        <v>41244</v>
      </c>
      <c r="B100">
        <v>11.48</v>
      </c>
      <c r="C100">
        <v>11.48</v>
      </c>
      <c r="D100">
        <v>11.27</v>
      </c>
      <c r="E100">
        <v>11.29</v>
      </c>
      <c r="F100">
        <v>8.4970090000000003</v>
      </c>
      <c r="G100">
        <v>0</v>
      </c>
      <c r="H100" s="9">
        <f t="shared" si="13"/>
        <v>-1.2766747017012175E-2</v>
      </c>
      <c r="I100" s="9">
        <f t="shared" si="14"/>
        <v>6.4582115941476961E-2</v>
      </c>
      <c r="J100" s="31">
        <f t="shared" si="17"/>
        <v>1.1970148317717763E-4</v>
      </c>
      <c r="K100" s="9">
        <f t="shared" si="15"/>
        <v>0.23007254192042834</v>
      </c>
      <c r="L100" s="9">
        <f t="shared" si="18"/>
        <v>1.0753348959472894E-4</v>
      </c>
      <c r="O100" s="21">
        <f t="shared" si="16"/>
        <v>199282.54139499966</v>
      </c>
    </row>
    <row r="101" spans="1:15" x14ac:dyDescent="0.25">
      <c r="A101" s="1">
        <v>41214</v>
      </c>
      <c r="B101">
        <v>11.29</v>
      </c>
      <c r="C101">
        <v>11.47</v>
      </c>
      <c r="D101">
        <v>11.29</v>
      </c>
      <c r="E101">
        <v>11.47</v>
      </c>
      <c r="F101">
        <v>8.6068909999999992</v>
      </c>
      <c r="G101">
        <v>0</v>
      </c>
      <c r="H101" s="9">
        <f t="shared" si="13"/>
        <v>1.9102463306163091E-2</v>
      </c>
      <c r="I101" s="9">
        <f t="shared" si="14"/>
        <v>0.10843638045799456</v>
      </c>
      <c r="J101" s="31">
        <f t="shared" si="17"/>
        <v>8.7186255708807578E-5</v>
      </c>
      <c r="K101" s="9">
        <f t="shared" si="15"/>
        <v>0.23111691338903431</v>
      </c>
      <c r="L101" s="9">
        <f t="shared" si="18"/>
        <v>1.2426015138541872E-4</v>
      </c>
      <c r="O101" s="21">
        <f t="shared" si="16"/>
        <v>201859.63225291981</v>
      </c>
    </row>
    <row r="102" spans="1:15" x14ac:dyDescent="0.25">
      <c r="A102" s="1">
        <v>41183</v>
      </c>
      <c r="B102">
        <v>11.26</v>
      </c>
      <c r="C102">
        <v>11.29</v>
      </c>
      <c r="D102">
        <v>11.26</v>
      </c>
      <c r="E102">
        <v>11.29</v>
      </c>
      <c r="F102">
        <v>8.4455600000000004</v>
      </c>
      <c r="G102">
        <v>0</v>
      </c>
      <c r="H102" s="9">
        <f t="shared" si="13"/>
        <v>5.6140381793652397E-3</v>
      </c>
      <c r="I102" s="9">
        <f t="shared" si="14"/>
        <v>0.10896962346904726</v>
      </c>
      <c r="J102" s="31">
        <f t="shared" si="17"/>
        <v>8.0781995425062037E-5</v>
      </c>
      <c r="K102" s="9">
        <f t="shared" si="15"/>
        <v>0.18321329896801786</v>
      </c>
      <c r="L102" s="9">
        <f t="shared" si="18"/>
        <v>1.6624973318163624E-4</v>
      </c>
      <c r="O102" s="21">
        <f t="shared" si="16"/>
        <v>198075.89474177954</v>
      </c>
    </row>
    <row r="103" spans="1:15" x14ac:dyDescent="0.25">
      <c r="A103" s="1">
        <v>41153</v>
      </c>
      <c r="B103">
        <v>11.22</v>
      </c>
      <c r="C103">
        <v>11.26</v>
      </c>
      <c r="D103">
        <v>11.15</v>
      </c>
      <c r="E103">
        <v>11.26</v>
      </c>
      <c r="F103">
        <v>8.3984109999999994</v>
      </c>
      <c r="G103">
        <v>0</v>
      </c>
      <c r="H103" s="9">
        <f t="shared" si="13"/>
        <v>6.705688687605545E-3</v>
      </c>
      <c r="I103" s="9">
        <f t="shared" si="14"/>
        <v>0.1088820565309402</v>
      </c>
      <c r="J103" s="31">
        <f t="shared" si="17"/>
        <v>9.2774180693014143E-5</v>
      </c>
      <c r="K103" s="9">
        <f t="shared" si="15"/>
        <v>0.14550674531058103</v>
      </c>
      <c r="L103" s="9">
        <f t="shared" si="18"/>
        <v>1.6895466967245212E-4</v>
      </c>
      <c r="O103" s="21">
        <f t="shared" si="16"/>
        <v>196970.0970964866</v>
      </c>
    </row>
    <row r="104" spans="1:15" x14ac:dyDescent="0.25">
      <c r="A104" s="1">
        <v>41122</v>
      </c>
      <c r="B104">
        <v>11.22</v>
      </c>
      <c r="C104">
        <v>11.23</v>
      </c>
      <c r="D104">
        <v>11.16</v>
      </c>
      <c r="E104">
        <v>11.22</v>
      </c>
      <c r="F104">
        <v>8.3424689999999995</v>
      </c>
      <c r="G104">
        <v>0</v>
      </c>
      <c r="H104" s="9">
        <f t="shared" si="13"/>
        <v>3.12934230062739E-3</v>
      </c>
      <c r="I104" s="9">
        <f t="shared" si="14"/>
        <v>9.8054491609081848E-2</v>
      </c>
      <c r="J104" s="31">
        <f t="shared" si="17"/>
        <v>9.6157017399083267E-5</v>
      </c>
      <c r="K104" s="9">
        <f t="shared" si="15"/>
        <v>0.13553282923700613</v>
      </c>
      <c r="L104" s="9">
        <f t="shared" si="18"/>
        <v>1.6985947295733629E-4</v>
      </c>
      <c r="O104" s="21">
        <f t="shared" si="16"/>
        <v>195658.07495661138</v>
      </c>
    </row>
    <row r="105" spans="1:15" x14ac:dyDescent="0.25">
      <c r="A105" s="1">
        <v>41091</v>
      </c>
      <c r="B105">
        <v>11.06</v>
      </c>
      <c r="C105">
        <v>11.24</v>
      </c>
      <c r="D105">
        <v>11.06</v>
      </c>
      <c r="E105">
        <v>11.22</v>
      </c>
      <c r="F105">
        <v>8.3164440000000006</v>
      </c>
      <c r="G105">
        <v>0</v>
      </c>
      <c r="H105" s="9">
        <f t="shared" si="13"/>
        <v>1.7686809777250481E-2</v>
      </c>
      <c r="I105" s="9">
        <f t="shared" si="14"/>
        <v>0.11129857445750592</v>
      </c>
      <c r="J105" s="31">
        <f t="shared" si="17"/>
        <v>9.3263726801103261E-5</v>
      </c>
      <c r="K105" s="9">
        <f t="shared" si="15"/>
        <v>0.13294423490091162</v>
      </c>
      <c r="L105" s="9">
        <f t="shared" si="18"/>
        <v>1.8833147629141491E-4</v>
      </c>
      <c r="O105" s="21">
        <f t="shared" si="16"/>
        <v>195047.70392607528</v>
      </c>
    </row>
    <row r="106" spans="1:15" x14ac:dyDescent="0.25">
      <c r="A106" s="1">
        <v>41061</v>
      </c>
      <c r="B106">
        <v>11.11</v>
      </c>
      <c r="C106">
        <v>11.11</v>
      </c>
      <c r="D106">
        <v>11.04</v>
      </c>
      <c r="E106">
        <v>11.06</v>
      </c>
      <c r="F106">
        <v>8.1719089999999994</v>
      </c>
      <c r="G106">
        <v>0</v>
      </c>
      <c r="H106" s="9">
        <f t="shared" si="13"/>
        <v>6.3268804132665679E-4</v>
      </c>
      <c r="I106" s="9">
        <f t="shared" si="14"/>
        <v>0.1057004281592507</v>
      </c>
      <c r="J106" s="31">
        <f t="shared" si="17"/>
        <v>8.771634552278066E-5</v>
      </c>
      <c r="K106" s="9">
        <f t="shared" si="15"/>
        <v>0.1429981909320574</v>
      </c>
      <c r="L106" s="9">
        <f t="shared" si="18"/>
        <v>1.843213176824494E-4</v>
      </c>
      <c r="O106" s="21">
        <f t="shared" si="16"/>
        <v>191657.88733055015</v>
      </c>
    </row>
    <row r="107" spans="1:15" x14ac:dyDescent="0.25">
      <c r="A107" s="1">
        <v>41030</v>
      </c>
      <c r="B107">
        <v>11.01</v>
      </c>
      <c r="C107">
        <v>11.11</v>
      </c>
      <c r="D107">
        <v>11.01</v>
      </c>
      <c r="E107">
        <v>11.09</v>
      </c>
      <c r="F107">
        <v>8.1667419999999993</v>
      </c>
      <c r="G107">
        <v>0</v>
      </c>
      <c r="H107" s="9">
        <f t="shared" si="13"/>
        <v>1.0478774449855082E-2</v>
      </c>
      <c r="I107" s="9">
        <f t="shared" si="14"/>
        <v>0.11769095026302898</v>
      </c>
      <c r="J107" s="31">
        <f t="shared" si="17"/>
        <v>8.0551870014424268E-5</v>
      </c>
      <c r="K107" s="9">
        <f t="shared" si="15"/>
        <v>0.15646010355650675</v>
      </c>
      <c r="L107" s="9">
        <f t="shared" si="18"/>
        <v>1.8519563490308771E-4</v>
      </c>
      <c r="O107" s="21">
        <f t="shared" si="16"/>
        <v>191536.70434823391</v>
      </c>
    </row>
    <row r="108" spans="1:15" x14ac:dyDescent="0.25">
      <c r="A108" s="1">
        <v>41000</v>
      </c>
      <c r="B108">
        <v>10.91</v>
      </c>
      <c r="C108">
        <v>11.01</v>
      </c>
      <c r="D108">
        <v>10.9</v>
      </c>
      <c r="E108">
        <v>11.01</v>
      </c>
      <c r="F108">
        <v>8.0820519999999991</v>
      </c>
      <c r="G108">
        <v>0</v>
      </c>
      <c r="H108" s="9">
        <f t="shared" si="13"/>
        <v>1.2506669509651401E-2</v>
      </c>
      <c r="I108" s="9">
        <f t="shared" si="14"/>
        <v>0.11475456867813588</v>
      </c>
      <c r="J108" s="31">
        <f t="shared" si="17"/>
        <v>9.027224812273188E-5</v>
      </c>
      <c r="K108" s="9">
        <f t="shared" si="15"/>
        <v>0.14337072064571582</v>
      </c>
      <c r="L108" s="9">
        <f t="shared" si="18"/>
        <v>1.843552162086719E-4</v>
      </c>
      <c r="O108" s="21">
        <f t="shared" si="16"/>
        <v>189550.44795722119</v>
      </c>
    </row>
    <row r="109" spans="1:15" x14ac:dyDescent="0.25">
      <c r="A109" s="1">
        <v>40969</v>
      </c>
      <c r="B109">
        <v>10.98</v>
      </c>
      <c r="C109">
        <v>10.98</v>
      </c>
      <c r="D109">
        <v>10.85</v>
      </c>
      <c r="E109">
        <v>10.91</v>
      </c>
      <c r="F109">
        <v>7.982221</v>
      </c>
      <c r="G109">
        <v>0</v>
      </c>
      <c r="H109" s="9">
        <f t="shared" si="13"/>
        <v>-4.1985429914335546E-3</v>
      </c>
      <c r="I109" s="9">
        <f t="shared" si="14"/>
        <v>0.12386012031813011</v>
      </c>
      <c r="J109" s="31">
        <f t="shared" si="17"/>
        <v>9.2417987993735902E-5</v>
      </c>
      <c r="K109" s="9">
        <f t="shared" si="15"/>
        <v>0.13673268040183001</v>
      </c>
      <c r="L109" s="9">
        <f t="shared" si="18"/>
        <v>1.8440689997979953E-4</v>
      </c>
      <c r="O109" s="21">
        <f t="shared" si="16"/>
        <v>187209.08579201647</v>
      </c>
    </row>
    <row r="110" spans="1:15" x14ac:dyDescent="0.25">
      <c r="A110" s="1">
        <v>40940</v>
      </c>
      <c r="B110">
        <v>10.98</v>
      </c>
      <c r="C110">
        <v>10.99</v>
      </c>
      <c r="D110">
        <v>10.94</v>
      </c>
      <c r="E110">
        <v>10.99</v>
      </c>
      <c r="F110">
        <v>8.0158760000000004</v>
      </c>
      <c r="G110">
        <v>0</v>
      </c>
      <c r="H110" s="9">
        <f t="shared" si="13"/>
        <v>4.301423383746306E-3</v>
      </c>
      <c r="I110" s="9">
        <f t="shared" si="14"/>
        <v>0.14676600118111868</v>
      </c>
      <c r="J110" s="31">
        <f t="shared" si="17"/>
        <v>8.9965817341864596E-5</v>
      </c>
      <c r="K110" s="9">
        <f t="shared" si="15"/>
        <v>0.15590511394983908</v>
      </c>
      <c r="L110" s="9">
        <f t="shared" si="18"/>
        <v>1.8108807973234726E-4</v>
      </c>
      <c r="O110" s="21">
        <f t="shared" si="16"/>
        <v>187998.40517847927</v>
      </c>
    </row>
    <row r="111" spans="1:15" x14ac:dyDescent="0.25">
      <c r="A111" s="1">
        <v>40909</v>
      </c>
      <c r="B111">
        <v>10.7</v>
      </c>
      <c r="C111">
        <v>10.98</v>
      </c>
      <c r="D111">
        <v>10.7</v>
      </c>
      <c r="E111">
        <v>10.98</v>
      </c>
      <c r="F111">
        <v>7.9815440000000004</v>
      </c>
      <c r="G111">
        <v>0</v>
      </c>
      <c r="H111" s="9">
        <f t="shared" si="13"/>
        <v>2.7901217968976839E-2</v>
      </c>
      <c r="I111" s="9">
        <f t="shared" si="14"/>
        <v>0.13809039138458282</v>
      </c>
      <c r="J111" s="31">
        <f t="shared" si="17"/>
        <v>8.6145126911041107E-5</v>
      </c>
      <c r="K111" s="9">
        <f t="shared" si="15"/>
        <v>0.1517323003032886</v>
      </c>
      <c r="L111" s="9">
        <f t="shared" si="18"/>
        <v>1.8145926093633805E-4</v>
      </c>
      <c r="O111" s="21">
        <f t="shared" si="16"/>
        <v>187193.20793658236</v>
      </c>
    </row>
    <row r="112" spans="1:15" x14ac:dyDescent="0.25">
      <c r="A112" s="1">
        <v>40878</v>
      </c>
      <c r="B112">
        <v>10.55</v>
      </c>
      <c r="C112">
        <v>10.72</v>
      </c>
      <c r="D112">
        <v>10.55</v>
      </c>
      <c r="E112">
        <v>10.72</v>
      </c>
      <c r="F112">
        <v>7.764894</v>
      </c>
      <c r="G112">
        <v>0</v>
      </c>
      <c r="H112" s="9">
        <f t="shared" si="13"/>
        <v>1.9592729843499287E-2</v>
      </c>
      <c r="I112" s="9">
        <f t="shared" si="14"/>
        <v>0.12408765252839934</v>
      </c>
      <c r="J112" s="31">
        <f t="shared" si="17"/>
        <v>1.0429923921203707E-4</v>
      </c>
      <c r="K112" s="9">
        <f t="shared" si="15"/>
        <v>0.13146902384583484</v>
      </c>
      <c r="L112" s="9">
        <f t="shared" si="18"/>
        <v>1.6056188371755254E-4</v>
      </c>
      <c r="O112" s="21">
        <f t="shared" si="16"/>
        <v>182112.05966508744</v>
      </c>
    </row>
    <row r="113" spans="1:15" x14ac:dyDescent="0.25">
      <c r="A113" s="1">
        <v>40848</v>
      </c>
      <c r="B113">
        <v>10.57</v>
      </c>
      <c r="C113">
        <v>10.57</v>
      </c>
      <c r="D113">
        <v>10.54</v>
      </c>
      <c r="E113">
        <v>10.55</v>
      </c>
      <c r="F113">
        <v>7.6156819999999996</v>
      </c>
      <c r="G113">
        <v>0</v>
      </c>
      <c r="H113" s="9">
        <f t="shared" si="13"/>
        <v>5.534632449598364E-3</v>
      </c>
      <c r="I113" s="9">
        <f t="shared" si="14"/>
        <v>8.9335849285465327E-2</v>
      </c>
      <c r="J113" s="31">
        <f t="shared" si="17"/>
        <v>1.600657046440334E-4</v>
      </c>
      <c r="K113" s="9">
        <f t="shared" si="15"/>
        <v>0.11729751767966805</v>
      </c>
      <c r="L113" s="9">
        <f t="shared" si="18"/>
        <v>1.5191029517518516E-4</v>
      </c>
      <c r="O113" s="21">
        <f t="shared" si="16"/>
        <v>178612.55218349825</v>
      </c>
    </row>
    <row r="114" spans="1:15" x14ac:dyDescent="0.25">
      <c r="A114" s="1">
        <v>40817</v>
      </c>
      <c r="B114">
        <v>10.6</v>
      </c>
      <c r="C114">
        <v>10.6</v>
      </c>
      <c r="D114">
        <v>10.47</v>
      </c>
      <c r="E114">
        <v>10.53</v>
      </c>
      <c r="F114">
        <v>7.5737639999999997</v>
      </c>
      <c r="G114">
        <v>0</v>
      </c>
      <c r="H114" s="9">
        <f t="shared" si="13"/>
        <v>-3.1241855873643202E-3</v>
      </c>
      <c r="I114" s="9">
        <f t="shared" si="14"/>
        <v>6.1075676218653355E-2</v>
      </c>
      <c r="J114" s="31">
        <f t="shared" si="17"/>
        <v>2.449558956437421E-4</v>
      </c>
      <c r="K114" s="9">
        <f t="shared" si="15"/>
        <v>0.11973593870030884</v>
      </c>
      <c r="L114" s="9">
        <f t="shared" si="18"/>
        <v>1.5194860183875231E-4</v>
      </c>
      <c r="O114" s="21">
        <f t="shared" si="16"/>
        <v>177629.43852901165</v>
      </c>
    </row>
    <row r="115" spans="1:15" x14ac:dyDescent="0.25">
      <c r="A115" s="1">
        <v>40787</v>
      </c>
      <c r="B115">
        <v>10.49</v>
      </c>
      <c r="C115">
        <v>10.66</v>
      </c>
      <c r="D115">
        <v>10.49</v>
      </c>
      <c r="E115">
        <v>10.6</v>
      </c>
      <c r="F115">
        <v>7.5975000000000001</v>
      </c>
      <c r="G115">
        <v>0</v>
      </c>
      <c r="H115" s="9">
        <f t="shared" si="13"/>
        <v>1.5228494226727287E-2</v>
      </c>
      <c r="I115" s="9">
        <f t="shared" si="14"/>
        <v>3.6265967157018179E-2</v>
      </c>
      <c r="J115" s="31">
        <f t="shared" si="17"/>
        <v>2.4389902342172691E-4</v>
      </c>
      <c r="K115" s="9">
        <f t="shared" si="15"/>
        <v>0.12763709009519797</v>
      </c>
      <c r="L115" s="9">
        <f t="shared" si="18"/>
        <v>1.8447012642913084E-4</v>
      </c>
      <c r="O115" s="21">
        <f t="shared" si="16"/>
        <v>178186.12505276981</v>
      </c>
    </row>
    <row r="116" spans="1:15" x14ac:dyDescent="0.25">
      <c r="A116" s="1">
        <v>40756</v>
      </c>
      <c r="B116">
        <v>10.41</v>
      </c>
      <c r="C116">
        <v>10.55</v>
      </c>
      <c r="D116">
        <v>10.41</v>
      </c>
      <c r="E116">
        <v>10.48</v>
      </c>
      <c r="F116">
        <v>7.4835370000000001</v>
      </c>
      <c r="G116">
        <v>0</v>
      </c>
      <c r="H116" s="9">
        <f t="shared" si="13"/>
        <v>1.2560231036052303E-2</v>
      </c>
      <c r="I116" s="9">
        <f t="shared" si="14"/>
        <v>1.8619540846938443E-2</v>
      </c>
      <c r="J116" s="31">
        <f t="shared" si="17"/>
        <v>2.2893262040299961E-4</v>
      </c>
      <c r="K116" s="9">
        <f t="shared" si="15"/>
        <v>8.4206977544052694E-2</v>
      </c>
      <c r="L116" s="9">
        <f t="shared" si="18"/>
        <v>2.757979831161912E-4</v>
      </c>
      <c r="O116" s="21">
        <f t="shared" si="16"/>
        <v>175513.32145034944</v>
      </c>
    </row>
    <row r="117" spans="1:15" x14ac:dyDescent="0.25">
      <c r="A117" s="1">
        <v>40725</v>
      </c>
      <c r="B117">
        <v>10.31</v>
      </c>
      <c r="C117">
        <v>10.39</v>
      </c>
      <c r="D117">
        <v>10.3</v>
      </c>
      <c r="E117">
        <v>10.39</v>
      </c>
      <c r="F117">
        <v>7.3907080000000001</v>
      </c>
      <c r="G117">
        <v>0</v>
      </c>
      <c r="H117" s="9">
        <f t="shared" si="13"/>
        <v>1.1483826431222045E-2</v>
      </c>
      <c r="I117" s="9">
        <f t="shared" si="14"/>
        <v>6.8317685342492614E-3</v>
      </c>
      <c r="J117" s="31">
        <f t="shared" si="17"/>
        <v>2.7355515981797269E-4</v>
      </c>
      <c r="K117" s="9">
        <f t="shared" si="15"/>
        <v>0.12627503378882401</v>
      </c>
      <c r="L117" s="9">
        <f t="shared" si="18"/>
        <v>2.9441018058724936E-4</v>
      </c>
      <c r="O117" s="21">
        <f t="shared" si="16"/>
        <v>173336.17899526242</v>
      </c>
    </row>
    <row r="118" spans="1:15" x14ac:dyDescent="0.25">
      <c r="A118" s="1">
        <v>40695</v>
      </c>
      <c r="B118">
        <v>10.29</v>
      </c>
      <c r="C118">
        <v>10.36</v>
      </c>
      <c r="D118">
        <v>10.29</v>
      </c>
      <c r="E118">
        <v>10.31</v>
      </c>
      <c r="F118">
        <v>7.3067979999999997</v>
      </c>
      <c r="G118">
        <v>0</v>
      </c>
      <c r="H118" s="9">
        <f t="shared" si="13"/>
        <v>7.8240591508525834E-3</v>
      </c>
      <c r="I118" s="9">
        <f t="shared" si="14"/>
        <v>2.1995826863218288E-2</v>
      </c>
      <c r="J118" s="31">
        <f t="shared" si="17"/>
        <v>2.7508662151169813E-4</v>
      </c>
      <c r="K118" s="9">
        <f t="shared" si="15"/>
        <v>0.14428740182574246</v>
      </c>
      <c r="L118" s="9">
        <f t="shared" si="18"/>
        <v>2.9767491991453034E-4</v>
      </c>
      <c r="O118" s="21">
        <f t="shared" si="16"/>
        <v>171368.21614522254</v>
      </c>
    </row>
    <row r="119" spans="1:15" x14ac:dyDescent="0.25">
      <c r="A119" s="1">
        <v>40664</v>
      </c>
      <c r="B119">
        <v>10.1</v>
      </c>
      <c r="C119">
        <v>10.27</v>
      </c>
      <c r="D119">
        <v>10.1</v>
      </c>
      <c r="E119">
        <v>10.27</v>
      </c>
      <c r="F119">
        <v>7.2500730000000004</v>
      </c>
      <c r="G119">
        <v>0</v>
      </c>
      <c r="H119" s="9">
        <f t="shared" si="13"/>
        <v>2.0777038633135684E-2</v>
      </c>
      <c r="I119" s="9">
        <f t="shared" si="14"/>
        <v>2.6654224214776805E-2</v>
      </c>
      <c r="J119" s="31">
        <f t="shared" si="17"/>
        <v>2.7376612907996866E-4</v>
      </c>
      <c r="K119" s="9">
        <f t="shared" si="15"/>
        <v>0.15405123617540134</v>
      </c>
      <c r="L119" s="9">
        <f t="shared" si="18"/>
        <v>3.0630024805353942E-4</v>
      </c>
      <c r="O119" s="21">
        <f t="shared" si="16"/>
        <v>170037.83010460151</v>
      </c>
    </row>
    <row r="120" spans="1:15" x14ac:dyDescent="0.25">
      <c r="A120" s="1">
        <v>40634</v>
      </c>
      <c r="B120">
        <v>9.9700000000000006</v>
      </c>
      <c r="C120">
        <v>10.1</v>
      </c>
      <c r="D120">
        <v>9.9499999999999993</v>
      </c>
      <c r="E120">
        <v>10.1</v>
      </c>
      <c r="F120">
        <v>7.1025039999999997</v>
      </c>
      <c r="G120">
        <v>0</v>
      </c>
      <c r="H120" s="9">
        <f t="shared" si="13"/>
        <v>1.6097318677696537E-2</v>
      </c>
      <c r="I120" s="9">
        <f t="shared" si="14"/>
        <v>4.7937227908308143E-3</v>
      </c>
      <c r="J120" s="31">
        <f t="shared" si="17"/>
        <v>2.4276188539607818E-4</v>
      </c>
      <c r="K120" s="9">
        <f t="shared" si="15"/>
        <v>0.1214469966000557</v>
      </c>
      <c r="L120" s="9">
        <f t="shared" si="18"/>
        <v>3.1830036590896652E-4</v>
      </c>
      <c r="O120" s="21">
        <f t="shared" si="16"/>
        <v>166576.85632534354</v>
      </c>
    </row>
    <row r="121" spans="1:15" x14ac:dyDescent="0.25">
      <c r="A121" s="1">
        <v>40603</v>
      </c>
      <c r="B121">
        <v>10.050000000000001</v>
      </c>
      <c r="C121">
        <v>10.07</v>
      </c>
      <c r="D121">
        <v>9.98</v>
      </c>
      <c r="E121">
        <v>9.98</v>
      </c>
      <c r="F121">
        <v>6.9899839999999998</v>
      </c>
      <c r="G121">
        <v>0</v>
      </c>
      <c r="H121" s="9">
        <f t="shared" si="13"/>
        <v>-3.2964015067797666E-3</v>
      </c>
      <c r="I121" s="9">
        <f t="shared" si="14"/>
        <v>-4.5698749400818299E-3</v>
      </c>
      <c r="J121" s="31">
        <f t="shared" si="17"/>
        <v>2.3421321601138487E-4</v>
      </c>
      <c r="K121" s="9">
        <f t="shared" si="15"/>
        <v>0.13482351099937104</v>
      </c>
      <c r="L121" s="9">
        <f t="shared" si="18"/>
        <v>3.4100566064126052E-4</v>
      </c>
      <c r="O121" s="21">
        <f t="shared" si="16"/>
        <v>163937.89577372294</v>
      </c>
    </row>
    <row r="122" spans="1:15" x14ac:dyDescent="0.25">
      <c r="A122" s="1">
        <v>40575</v>
      </c>
      <c r="B122">
        <v>9.93</v>
      </c>
      <c r="C122">
        <v>10.050000000000001</v>
      </c>
      <c r="D122">
        <v>9.8800000000000008</v>
      </c>
      <c r="E122">
        <v>10.050000000000001</v>
      </c>
      <c r="F122">
        <v>7.0131019999999999</v>
      </c>
      <c r="G122">
        <v>0</v>
      </c>
      <c r="H122" s="9">
        <f t="shared" si="13"/>
        <v>1.5254215205284518E-2</v>
      </c>
      <c r="I122" s="9">
        <f t="shared" si="14"/>
        <v>1.130312725045197E-2</v>
      </c>
      <c r="J122" s="31">
        <f t="shared" si="17"/>
        <v>2.3259180846988892E-4</v>
      </c>
      <c r="K122" s="9">
        <f t="shared" si="15"/>
        <v>0.17414179904101157</v>
      </c>
      <c r="L122" s="9">
        <f t="shared" si="18"/>
        <v>3.4110301814939772E-4</v>
      </c>
      <c r="O122" s="21">
        <f t="shared" si="16"/>
        <v>164480.08818424877</v>
      </c>
    </row>
    <row r="123" spans="1:15" x14ac:dyDescent="0.25">
      <c r="A123" s="1">
        <v>40544</v>
      </c>
      <c r="B123">
        <v>10.1</v>
      </c>
      <c r="C123">
        <v>10.1</v>
      </c>
      <c r="D123">
        <v>9.82</v>
      </c>
      <c r="E123">
        <v>9.94</v>
      </c>
      <c r="F123">
        <v>6.9077299999999999</v>
      </c>
      <c r="G123">
        <v>0</v>
      </c>
      <c r="H123" s="9">
        <f t="shared" si="13"/>
        <v>-1.1928553977872541E-2</v>
      </c>
      <c r="I123" s="9">
        <f t="shared" si="14"/>
        <v>-3.2184546280725466E-3</v>
      </c>
      <c r="J123" s="31">
        <f t="shared" si="17"/>
        <v>2.2106234040705842E-4</v>
      </c>
      <c r="K123" s="9">
        <f t="shared" si="15"/>
        <v>0.1525596065793903</v>
      </c>
      <c r="L123" s="9">
        <f t="shared" si="18"/>
        <v>3.3831779117712927E-4</v>
      </c>
      <c r="O123" s="21">
        <f t="shared" si="16"/>
        <v>162008.77151836388</v>
      </c>
    </row>
    <row r="124" spans="1:15" x14ac:dyDescent="0.25">
      <c r="A124" s="1">
        <v>40513</v>
      </c>
      <c r="B124">
        <v>10.33</v>
      </c>
      <c r="C124">
        <v>10.33</v>
      </c>
      <c r="D124">
        <v>10.01</v>
      </c>
      <c r="E124">
        <v>10.1</v>
      </c>
      <c r="F124">
        <v>6.9911240000000001</v>
      </c>
      <c r="G124">
        <v>0</v>
      </c>
      <c r="H124" s="9">
        <f t="shared" si="13"/>
        <v>-2.055152156464644E-2</v>
      </c>
      <c r="I124" s="9">
        <f t="shared" si="14"/>
        <v>1.8718381457002307E-2</v>
      </c>
      <c r="J124" s="31">
        <f t="shared" si="17"/>
        <v>2.074884919369912E-4</v>
      </c>
      <c r="K124" s="9">
        <f t="shared" si="15"/>
        <v>0.17797801494932222</v>
      </c>
      <c r="L124" s="9">
        <f t="shared" si="18"/>
        <v>3.8894235940331741E-4</v>
      </c>
      <c r="O124" s="21">
        <f t="shared" si="16"/>
        <v>163964.6324874525</v>
      </c>
    </row>
    <row r="125" spans="1:15" x14ac:dyDescent="0.25">
      <c r="A125" s="1">
        <v>40483</v>
      </c>
      <c r="B125">
        <v>10.67</v>
      </c>
      <c r="C125">
        <v>10.67</v>
      </c>
      <c r="D125">
        <v>10.199999999999999</v>
      </c>
      <c r="E125">
        <v>10.35</v>
      </c>
      <c r="F125">
        <v>7.1378170000000001</v>
      </c>
      <c r="G125">
        <v>0</v>
      </c>
      <c r="H125" s="9">
        <f t="shared" si="13"/>
        <v>-2.643279540706733E-2</v>
      </c>
      <c r="I125" s="9">
        <f t="shared" si="14"/>
        <v>4.7189892612603257E-2</v>
      </c>
      <c r="J125" s="31">
        <f t="shared" si="17"/>
        <v>1.5710138237358712E-4</v>
      </c>
      <c r="K125" s="9">
        <f t="shared" si="15"/>
        <v>0.25936511409208879</v>
      </c>
      <c r="L125" s="9">
        <f t="shared" si="18"/>
        <v>3.7224079802331179E-4</v>
      </c>
      <c r="O125" s="21">
        <f t="shared" si="16"/>
        <v>167405.06121300248</v>
      </c>
    </row>
    <row r="126" spans="1:15" x14ac:dyDescent="0.25">
      <c r="A126" s="1">
        <v>40452</v>
      </c>
      <c r="B126">
        <v>10.71</v>
      </c>
      <c r="C126">
        <v>10.74</v>
      </c>
      <c r="D126">
        <v>10.67</v>
      </c>
      <c r="E126">
        <v>10.67</v>
      </c>
      <c r="F126">
        <v>7.3316119999999998</v>
      </c>
      <c r="G126">
        <v>0</v>
      </c>
      <c r="H126" s="9">
        <f t="shared" si="13"/>
        <v>-2.0596879379491603E-3</v>
      </c>
      <c r="I126" s="9">
        <f t="shared" si="14"/>
        <v>8.3935206458301145E-2</v>
      </c>
      <c r="J126" s="31">
        <f t="shared" si="17"/>
        <v>6.2806466436002691E-5</v>
      </c>
      <c r="K126" s="9">
        <f t="shared" si="15"/>
        <v>0.27653819065685464</v>
      </c>
      <c r="L126" s="9">
        <f t="shared" si="18"/>
        <v>3.316309393353632E-4</v>
      </c>
      <c r="O126" s="21">
        <f t="shared" si="16"/>
        <v>171950.18528073549</v>
      </c>
    </row>
    <row r="127" spans="1:15" x14ac:dyDescent="0.25">
      <c r="A127" s="1">
        <v>40422</v>
      </c>
      <c r="B127">
        <v>10.75</v>
      </c>
      <c r="C127">
        <v>10.75</v>
      </c>
      <c r="D127">
        <v>10.69</v>
      </c>
      <c r="E127">
        <v>10.73</v>
      </c>
      <c r="F127">
        <v>7.3467440000000002</v>
      </c>
      <c r="G127">
        <v>0</v>
      </c>
      <c r="H127" s="9">
        <f t="shared" si="13"/>
        <v>8.425788826164777E-4</v>
      </c>
      <c r="I127" s="9">
        <f t="shared" si="14"/>
        <v>9.0419351870267201E-2</v>
      </c>
      <c r="J127" s="31">
        <f t="shared" si="17"/>
        <v>1.3876233082828215E-4</v>
      </c>
      <c r="K127" s="9">
        <f t="shared" si="15"/>
        <v>0.26700658186894738</v>
      </c>
      <c r="L127" s="9">
        <f t="shared" si="18"/>
        <v>4.3223360923921525E-4</v>
      </c>
      <c r="O127" s="21">
        <f t="shared" si="16"/>
        <v>172305.07997560862</v>
      </c>
    </row>
    <row r="128" spans="1:15" x14ac:dyDescent="0.25">
      <c r="A128" s="1">
        <v>40391</v>
      </c>
      <c r="B128">
        <v>10.52</v>
      </c>
      <c r="C128">
        <v>10.76</v>
      </c>
      <c r="D128">
        <v>10.52</v>
      </c>
      <c r="E128">
        <v>10.76</v>
      </c>
      <c r="F128">
        <v>7.3405589999999998</v>
      </c>
      <c r="G128">
        <v>0</v>
      </c>
      <c r="H128" s="9">
        <f t="shared" si="13"/>
        <v>2.6717950166849958E-2</v>
      </c>
      <c r="I128" s="9">
        <f t="shared" si="14"/>
        <v>6.3492475132252785E-2</v>
      </c>
      <c r="J128" s="31">
        <f t="shared" si="17"/>
        <v>3.144350005000997E-4</v>
      </c>
      <c r="K128" s="9">
        <f t="shared" si="15"/>
        <v>0.21503003494352271</v>
      </c>
      <c r="L128" s="9">
        <f t="shared" si="18"/>
        <v>5.8131678961543458E-4</v>
      </c>
      <c r="O128" s="21">
        <f t="shared" si="16"/>
        <v>172160.02157699704</v>
      </c>
    </row>
    <row r="129" spans="1:15" x14ac:dyDescent="0.25">
      <c r="A129" s="1">
        <v>40360</v>
      </c>
      <c r="B129">
        <v>10.44</v>
      </c>
      <c r="C129">
        <v>10.52</v>
      </c>
      <c r="D129">
        <v>10.44</v>
      </c>
      <c r="E129">
        <v>10.52</v>
      </c>
      <c r="F129">
        <v>7.1495379999999997</v>
      </c>
      <c r="G129">
        <v>0</v>
      </c>
      <c r="H129" s="9">
        <f t="shared" si="13"/>
        <v>1.2417859638663806E-2</v>
      </c>
      <c r="I129" s="9">
        <f t="shared" si="14"/>
        <v>8.9522972971531389E-2</v>
      </c>
      <c r="J129" s="31">
        <f t="shared" si="17"/>
        <v>3.1745448559415945E-4</v>
      </c>
      <c r="K129" s="9">
        <f t="shared" si="15"/>
        <v>0.12232976179169938</v>
      </c>
      <c r="L129" s="9">
        <f t="shared" si="18"/>
        <v>5.6311060288786259E-4</v>
      </c>
      <c r="O129" s="21">
        <f t="shared" si="16"/>
        <v>167679.95684600589</v>
      </c>
    </row>
    <row r="130" spans="1:15" x14ac:dyDescent="0.25">
      <c r="A130" s="1">
        <v>40330</v>
      </c>
      <c r="B130">
        <v>10.47</v>
      </c>
      <c r="C130">
        <v>10.47</v>
      </c>
      <c r="D130">
        <v>10.4</v>
      </c>
      <c r="E130">
        <v>10.43</v>
      </c>
      <c r="F130">
        <v>7.0618449999999999</v>
      </c>
      <c r="G130">
        <v>0</v>
      </c>
      <c r="H130" s="9">
        <f t="shared" si="13"/>
        <v>-9.5832014711785395E-4</v>
      </c>
      <c r="I130" s="9">
        <f t="shared" si="14"/>
        <v>0.10592632602490319</v>
      </c>
      <c r="J130" s="31">
        <f t="shared" si="17"/>
        <v>3.208392453917686E-4</v>
      </c>
      <c r="K130" s="9">
        <f t="shared" si="15"/>
        <v>0.11956634955493002</v>
      </c>
      <c r="L130" s="9">
        <f t="shared" si="18"/>
        <v>5.6206661752807334E-4</v>
      </c>
      <c r="O130" s="21">
        <f t="shared" si="16"/>
        <v>165623.27032224776</v>
      </c>
    </row>
    <row r="131" spans="1:15" x14ac:dyDescent="0.25">
      <c r="A131" s="1">
        <v>40299</v>
      </c>
      <c r="B131">
        <v>10.45</v>
      </c>
      <c r="C131">
        <v>10.49</v>
      </c>
      <c r="D131">
        <v>10.44</v>
      </c>
      <c r="E131">
        <v>10.48</v>
      </c>
      <c r="F131">
        <v>7.068619</v>
      </c>
      <c r="G131">
        <v>0</v>
      </c>
      <c r="H131" s="9">
        <f t="shared" si="13"/>
        <v>6.6283835801217786E-3</v>
      </c>
      <c r="I131" s="9">
        <f t="shared" si="14"/>
        <v>0.12516777348351235</v>
      </c>
      <c r="J131" s="31">
        <f t="shared" si="17"/>
        <v>3.3912038463878512E-4</v>
      </c>
      <c r="K131" s="9">
        <f t="shared" si="15"/>
        <v>0.12064863195496743</v>
      </c>
      <c r="L131" s="9">
        <f t="shared" si="18"/>
        <v>5.7066063121349354E-4</v>
      </c>
      <c r="O131" s="21">
        <f t="shared" si="16"/>
        <v>165782.14268961959</v>
      </c>
    </row>
    <row r="132" spans="1:15" x14ac:dyDescent="0.25">
      <c r="A132" s="1">
        <v>40269</v>
      </c>
      <c r="B132">
        <v>10.36</v>
      </c>
      <c r="C132">
        <v>10.45</v>
      </c>
      <c r="D132">
        <v>10.35</v>
      </c>
      <c r="E132">
        <v>10.45</v>
      </c>
      <c r="F132">
        <v>7.0220739999999999</v>
      </c>
      <c r="G132">
        <v>0</v>
      </c>
      <c r="H132" s="9">
        <f t="shared" si="13"/>
        <v>1.2596907329180475E-2</v>
      </c>
      <c r="I132" s="9">
        <f t="shared" si="14"/>
        <v>0.10874753427852202</v>
      </c>
      <c r="J132" s="31">
        <f t="shared" si="17"/>
        <v>3.6728463715649629E-4</v>
      </c>
      <c r="K132" s="9">
        <f t="shared" si="15"/>
        <v>0.10169259115617821</v>
      </c>
      <c r="L132" s="9">
        <f t="shared" si="18"/>
        <v>5.7090891397074031E-4</v>
      </c>
      <c r="O132" s="21">
        <f t="shared" si="16"/>
        <v>164690.51081195177</v>
      </c>
    </row>
    <row r="133" spans="1:15" x14ac:dyDescent="0.25">
      <c r="A133" s="1">
        <v>40238</v>
      </c>
      <c r="B133">
        <v>10.39</v>
      </c>
      <c r="C133">
        <v>10.42</v>
      </c>
      <c r="D133">
        <v>10.36</v>
      </c>
      <c r="E133">
        <v>10.36</v>
      </c>
      <c r="F133">
        <v>6.9347180000000002</v>
      </c>
      <c r="G133">
        <v>0</v>
      </c>
      <c r="H133" s="9">
        <f t="shared" si="13"/>
        <v>6.758985598050648E-4</v>
      </c>
      <c r="I133" s="9">
        <f t="shared" si="14"/>
        <v>0.12585107899396292</v>
      </c>
      <c r="J133" s="31">
        <f t="shared" si="17"/>
        <v>4.0115043046007695E-4</v>
      </c>
      <c r="K133" s="9">
        <f t="shared" si="15"/>
        <v>9.6408676826764739E-2</v>
      </c>
      <c r="L133" s="9">
        <f t="shared" si="18"/>
        <v>5.711113518912926E-4</v>
      </c>
      <c r="O133" s="21">
        <f t="shared" si="16"/>
        <v>162641.7280360242</v>
      </c>
    </row>
    <row r="134" spans="1:15" x14ac:dyDescent="0.25">
      <c r="A134" s="1">
        <v>40210</v>
      </c>
      <c r="B134">
        <v>10.33</v>
      </c>
      <c r="C134">
        <v>10.39</v>
      </c>
      <c r="D134">
        <v>10.33</v>
      </c>
      <c r="E134">
        <v>10.39</v>
      </c>
      <c r="F134">
        <v>6.930034</v>
      </c>
      <c r="G134">
        <v>0</v>
      </c>
      <c r="H134" s="9">
        <f t="shared" si="13"/>
        <v>9.8165931432478426E-3</v>
      </c>
      <c r="I134" s="9">
        <f t="shared" si="14"/>
        <v>0.1602344566178244</v>
      </c>
      <c r="J134" s="31">
        <f t="shared" si="17"/>
        <v>4.1146721088569123E-4</v>
      </c>
      <c r="K134" s="9">
        <f t="shared" si="15"/>
        <v>0.10978524719904716</v>
      </c>
      <c r="L134" s="9">
        <f t="shared" si="18"/>
        <v>5.9053819444275795E-4</v>
      </c>
      <c r="O134" s="21">
        <f t="shared" si="16"/>
        <v>162531.87297715651</v>
      </c>
    </row>
    <row r="135" spans="1:15" x14ac:dyDescent="0.25">
      <c r="A135" s="1">
        <v>40179</v>
      </c>
      <c r="B135">
        <v>10.3</v>
      </c>
      <c r="C135">
        <v>10.36</v>
      </c>
      <c r="D135">
        <v>10.3</v>
      </c>
      <c r="E135">
        <v>10.33</v>
      </c>
      <c r="F135">
        <v>6.8626659999999999</v>
      </c>
      <c r="G135">
        <v>0</v>
      </c>
      <c r="H135" s="9">
        <f t="shared" si="13"/>
        <v>6.8224600849480146E-3</v>
      </c>
      <c r="I135" s="9">
        <f t="shared" si="14"/>
        <v>0.14504064649975582</v>
      </c>
      <c r="J135" s="31">
        <f t="shared" si="17"/>
        <v>4.1144626826054175E-4</v>
      </c>
      <c r="K135" s="9">
        <f t="shared" si="15"/>
        <v>0.1284632913398929</v>
      </c>
      <c r="L135" s="9">
        <f t="shared" si="18"/>
        <v>7.2618035980238037E-4</v>
      </c>
      <c r="O135" s="21">
        <f t="shared" si="16"/>
        <v>160951.87391528682</v>
      </c>
    </row>
    <row r="136" spans="1:15" x14ac:dyDescent="0.25">
      <c r="A136" s="1">
        <v>40148</v>
      </c>
      <c r="B136">
        <v>10.28</v>
      </c>
      <c r="C136">
        <v>10.34</v>
      </c>
      <c r="D136">
        <v>10.28</v>
      </c>
      <c r="E136">
        <v>10.3</v>
      </c>
      <c r="F136">
        <v>6.8161630000000004</v>
      </c>
      <c r="G136">
        <v>0</v>
      </c>
      <c r="H136" s="9">
        <f t="shared" si="13"/>
        <v>7.7291390567905084E-3</v>
      </c>
      <c r="I136" s="9">
        <f t="shared" si="14"/>
        <v>0.14849774661571122</v>
      </c>
      <c r="J136" s="31">
        <f t="shared" si="17"/>
        <v>5.0616332237721283E-4</v>
      </c>
      <c r="K136" s="9">
        <f t="shared" si="15"/>
        <v>6.2925194997509731E-2</v>
      </c>
      <c r="L136" s="9">
        <f t="shared" si="18"/>
        <v>7.293639655065854E-4</v>
      </c>
      <c r="O136" s="21">
        <f t="shared" si="16"/>
        <v>159861.22707444063</v>
      </c>
    </row>
    <row r="137" spans="1:15" x14ac:dyDescent="0.25">
      <c r="A137" s="1">
        <v>40118</v>
      </c>
      <c r="B137">
        <v>10.26</v>
      </c>
      <c r="C137">
        <v>10.26</v>
      </c>
      <c r="D137">
        <v>10.23</v>
      </c>
      <c r="E137">
        <v>10.26</v>
      </c>
      <c r="F137">
        <v>6.763884</v>
      </c>
      <c r="G137">
        <v>0</v>
      </c>
      <c r="H137" s="9">
        <f t="shared" si="13"/>
        <v>3.910032445076381E-3</v>
      </c>
      <c r="I137" s="9">
        <f t="shared" si="14"/>
        <v>0.19339001621443278</v>
      </c>
      <c r="J137" s="31">
        <f t="shared" si="17"/>
        <v>5.7286856454451295E-4</v>
      </c>
      <c r="K137" s="9">
        <f t="shared" si="15"/>
        <v>6.8013274918973896E-2</v>
      </c>
      <c r="L137" s="9">
        <f t="shared" si="18"/>
        <v>7.2921642854045711E-4</v>
      </c>
      <c r="O137" s="21">
        <f t="shared" si="16"/>
        <v>158635.11421736478</v>
      </c>
    </row>
    <row r="138" spans="1:15" x14ac:dyDescent="0.25">
      <c r="A138" s="1">
        <v>40087</v>
      </c>
      <c r="B138">
        <v>10.57</v>
      </c>
      <c r="C138">
        <v>10.58</v>
      </c>
      <c r="D138">
        <v>10.26</v>
      </c>
      <c r="E138">
        <v>10.26</v>
      </c>
      <c r="F138">
        <v>6.7375400000000001</v>
      </c>
      <c r="G138">
        <v>0</v>
      </c>
      <c r="H138" s="9">
        <f t="shared" ref="H138:H201" si="19">(F138-F139)/F139</f>
        <v>-2.3872283990557304E-2</v>
      </c>
      <c r="I138" s="9">
        <f t="shared" ref="I138:I201" si="20">(F138-F149)/F149</f>
        <v>0.17310178458409758</v>
      </c>
      <c r="J138" s="31">
        <f t="shared" si="17"/>
        <v>6.1245559915528466E-4</v>
      </c>
      <c r="K138" s="9">
        <f t="shared" ref="K138:K201" si="21">(F138-F161)/F161</f>
        <v>6.2944057527216352E-2</v>
      </c>
      <c r="L138" s="9">
        <f t="shared" si="18"/>
        <v>7.2918369840631477E-4</v>
      </c>
      <c r="O138" s="21">
        <f t="shared" ref="O138:O201" si="22">O139+O139*H138</f>
        <v>158017.26159763589</v>
      </c>
    </row>
    <row r="139" spans="1:15" x14ac:dyDescent="0.25">
      <c r="A139" s="1">
        <v>40057</v>
      </c>
      <c r="B139">
        <v>10.08</v>
      </c>
      <c r="C139">
        <v>10.55</v>
      </c>
      <c r="D139">
        <v>10.08</v>
      </c>
      <c r="E139">
        <v>10.55</v>
      </c>
      <c r="F139">
        <v>6.9023139999999996</v>
      </c>
      <c r="G139">
        <v>0</v>
      </c>
      <c r="H139" s="9">
        <f t="shared" si="19"/>
        <v>5.1848338964422959E-2</v>
      </c>
      <c r="I139" s="9">
        <f t="shared" si="20"/>
        <v>0.19036096373116865</v>
      </c>
      <c r="J139" s="31">
        <f t="shared" ref="J139:J202" si="23">VAR(H139:H150)</f>
        <v>7.4386921542667496E-4</v>
      </c>
      <c r="K139" s="9">
        <f t="shared" si="21"/>
        <v>9.222210881689491E-2</v>
      </c>
      <c r="L139" s="9">
        <f t="shared" ref="L139:L202" si="24">VAR(H139:H162)</f>
        <v>6.9643166407652539E-4</v>
      </c>
      <c r="O139" s="21">
        <f t="shared" si="22"/>
        <v>161881.7486748909</v>
      </c>
    </row>
    <row r="140" spans="1:15" x14ac:dyDescent="0.25">
      <c r="A140" s="1">
        <v>40026</v>
      </c>
      <c r="B140">
        <v>9.84</v>
      </c>
      <c r="C140">
        <v>10.07</v>
      </c>
      <c r="D140">
        <v>9.84</v>
      </c>
      <c r="E140">
        <v>10.07</v>
      </c>
      <c r="F140">
        <v>6.5620810000000001</v>
      </c>
      <c r="G140">
        <v>0</v>
      </c>
      <c r="H140" s="9">
        <f t="shared" si="19"/>
        <v>2.7660353832153334E-2</v>
      </c>
      <c r="I140" s="9">
        <f t="shared" si="20"/>
        <v>8.6174160133067071E-2</v>
      </c>
      <c r="J140" s="31">
        <f t="shared" si="23"/>
        <v>8.7693525144590979E-4</v>
      </c>
      <c r="K140" s="9">
        <f t="shared" si="21"/>
        <v>4.1426587632220027E-2</v>
      </c>
      <c r="L140" s="9">
        <f t="shared" si="24"/>
        <v>6.006624129958391E-4</v>
      </c>
      <c r="O140" s="21">
        <f t="shared" si="22"/>
        <v>153902.17646231057</v>
      </c>
    </row>
    <row r="141" spans="1:15" x14ac:dyDescent="0.25">
      <c r="A141" s="1">
        <v>39995</v>
      </c>
      <c r="B141">
        <v>9.73</v>
      </c>
      <c r="C141">
        <v>9.84</v>
      </c>
      <c r="D141">
        <v>9.73</v>
      </c>
      <c r="E141">
        <v>9.84</v>
      </c>
      <c r="F141">
        <v>6.3854569999999997</v>
      </c>
      <c r="G141">
        <v>0</v>
      </c>
      <c r="H141" s="9">
        <f t="shared" si="19"/>
        <v>1.6423495928229819E-2</v>
      </c>
      <c r="I141" s="9">
        <f t="shared" si="20"/>
        <v>2.3848301444288223E-3</v>
      </c>
      <c r="J141" s="31">
        <f t="shared" si="23"/>
        <v>8.2323794027749225E-4</v>
      </c>
      <c r="K141" s="9">
        <f t="shared" si="21"/>
        <v>2.9079197166165381E-2</v>
      </c>
      <c r="L141" s="9">
        <f t="shared" si="24"/>
        <v>5.779338711698757E-4</v>
      </c>
      <c r="O141" s="21">
        <f t="shared" si="22"/>
        <v>149759.76828181429</v>
      </c>
    </row>
    <row r="142" spans="1:15" x14ac:dyDescent="0.25">
      <c r="A142" s="1">
        <v>39965</v>
      </c>
      <c r="B142">
        <v>9.81</v>
      </c>
      <c r="C142">
        <v>9.81</v>
      </c>
      <c r="D142">
        <v>9.69</v>
      </c>
      <c r="E142">
        <v>9.7200000000000006</v>
      </c>
      <c r="F142">
        <v>6.2822800000000001</v>
      </c>
      <c r="G142">
        <v>0</v>
      </c>
      <c r="H142" s="9">
        <f t="shared" si="19"/>
        <v>-8.0619401551061017E-3</v>
      </c>
      <c r="I142" s="9">
        <f t="shared" si="20"/>
        <v>-4.0238370451424572E-3</v>
      </c>
      <c r="J142" s="31">
        <f t="shared" si="23"/>
        <v>8.0085796213648494E-4</v>
      </c>
      <c r="K142" s="9">
        <f t="shared" si="21"/>
        <v>2.1562467746826961E-3</v>
      </c>
      <c r="L142" s="9">
        <f t="shared" si="24"/>
        <v>5.6747859817464356E-4</v>
      </c>
      <c r="O142" s="21">
        <f t="shared" si="22"/>
        <v>147339.93151648759</v>
      </c>
    </row>
    <row r="143" spans="1:15" x14ac:dyDescent="0.25">
      <c r="A143" s="1">
        <v>39934</v>
      </c>
      <c r="B143">
        <v>9.61</v>
      </c>
      <c r="C143">
        <v>9.91</v>
      </c>
      <c r="D143">
        <v>9.61</v>
      </c>
      <c r="E143">
        <v>9.84</v>
      </c>
      <c r="F143">
        <v>6.3333389999999996</v>
      </c>
      <c r="G143">
        <v>0</v>
      </c>
      <c r="H143" s="9">
        <f t="shared" si="19"/>
        <v>2.8217232017876639E-2</v>
      </c>
      <c r="I143" s="9">
        <f t="shared" si="20"/>
        <v>4.0784042904336813E-3</v>
      </c>
      <c r="J143" s="31">
        <f t="shared" si="23"/>
        <v>8.0475291466628525E-4</v>
      </c>
      <c r="K143" s="9">
        <f t="shared" si="21"/>
        <v>1.3254962931700167E-2</v>
      </c>
      <c r="L143" s="9">
        <f t="shared" si="24"/>
        <v>5.6535174928002265E-4</v>
      </c>
      <c r="O143" s="21">
        <f t="shared" si="22"/>
        <v>148537.4313992213</v>
      </c>
    </row>
    <row r="144" spans="1:15" x14ac:dyDescent="0.25">
      <c r="A144" s="1">
        <v>39904</v>
      </c>
      <c r="B144">
        <v>9.3699999999999992</v>
      </c>
      <c r="C144">
        <v>9.6300000000000008</v>
      </c>
      <c r="D144">
        <v>9.3699999999999992</v>
      </c>
      <c r="E144">
        <v>9.61</v>
      </c>
      <c r="F144">
        <v>6.1595339999999998</v>
      </c>
      <c r="G144">
        <v>0</v>
      </c>
      <c r="H144" s="9">
        <f t="shared" si="19"/>
        <v>3.1236438884573184E-2</v>
      </c>
      <c r="I144" s="9">
        <f t="shared" si="20"/>
        <v>-3.363123590344122E-2</v>
      </c>
      <c r="J144" s="31">
        <f t="shared" si="23"/>
        <v>7.3403902389717398E-4</v>
      </c>
      <c r="K144" s="9">
        <f t="shared" si="21"/>
        <v>-1.896862548539642E-2</v>
      </c>
      <c r="L144" s="9">
        <f t="shared" si="24"/>
        <v>5.3149016743238254E-4</v>
      </c>
      <c r="O144" s="21">
        <f t="shared" si="22"/>
        <v>144461.13795206149</v>
      </c>
    </row>
    <row r="145" spans="1:15" x14ac:dyDescent="0.25">
      <c r="A145" s="1">
        <v>39873</v>
      </c>
      <c r="B145">
        <v>9.43</v>
      </c>
      <c r="C145">
        <v>9.43</v>
      </c>
      <c r="D145">
        <v>9.2899999999999991</v>
      </c>
      <c r="E145">
        <v>9.36</v>
      </c>
      <c r="F145">
        <v>5.9729599999999996</v>
      </c>
      <c r="G145">
        <v>0</v>
      </c>
      <c r="H145" s="9">
        <f t="shared" si="19"/>
        <v>-3.4074250565041286E-3</v>
      </c>
      <c r="I145" s="9">
        <f t="shared" si="20"/>
        <v>-5.5649390452619393E-2</v>
      </c>
      <c r="J145" s="31">
        <f t="shared" si="23"/>
        <v>6.5164557931303294E-4</v>
      </c>
      <c r="K145" s="9">
        <f t="shared" si="21"/>
        <v>-5.2989500527494605E-2</v>
      </c>
      <c r="L145" s="9">
        <f t="shared" si="24"/>
        <v>4.8620621998722406E-4</v>
      </c>
      <c r="O145" s="21">
        <f t="shared" si="22"/>
        <v>140085.36985787319</v>
      </c>
    </row>
    <row r="146" spans="1:15" x14ac:dyDescent="0.25">
      <c r="A146" s="1">
        <v>39845</v>
      </c>
      <c r="B146">
        <v>9.4</v>
      </c>
      <c r="C146">
        <v>9.52</v>
      </c>
      <c r="D146">
        <v>9.4</v>
      </c>
      <c r="E146">
        <v>9.43</v>
      </c>
      <c r="F146">
        <v>5.9933820000000004</v>
      </c>
      <c r="G146">
        <v>0</v>
      </c>
      <c r="H146" s="9">
        <f t="shared" si="19"/>
        <v>9.8622526496453464E-3</v>
      </c>
      <c r="I146" s="9">
        <f t="shared" si="20"/>
        <v>-4.021150193082456E-2</v>
      </c>
      <c r="J146" s="31">
        <f t="shared" si="23"/>
        <v>7.2769100976787242E-4</v>
      </c>
      <c r="K146" s="9">
        <f t="shared" si="21"/>
        <v>-4.694100761158241E-2</v>
      </c>
      <c r="L146" s="9">
        <f t="shared" si="24"/>
        <v>4.8610553843288212E-4</v>
      </c>
      <c r="O146" s="21">
        <f t="shared" si="22"/>
        <v>140564.33228575444</v>
      </c>
    </row>
    <row r="147" spans="1:15" x14ac:dyDescent="0.25">
      <c r="A147" s="1">
        <v>39814</v>
      </c>
      <c r="B147">
        <v>9.02</v>
      </c>
      <c r="C147">
        <v>9.49</v>
      </c>
      <c r="D147">
        <v>9.02</v>
      </c>
      <c r="E147">
        <v>9.3800000000000008</v>
      </c>
      <c r="F147">
        <v>5.9348510000000001</v>
      </c>
      <c r="G147">
        <v>0</v>
      </c>
      <c r="H147" s="9">
        <f t="shared" si="19"/>
        <v>4.7119071101787466E-2</v>
      </c>
      <c r="I147" s="9">
        <f t="shared" si="20"/>
        <v>-2.410207737461581E-2</v>
      </c>
      <c r="J147" s="31">
        <f t="shared" si="23"/>
        <v>9.228837662703499E-4</v>
      </c>
      <c r="K147" s="9">
        <f t="shared" si="21"/>
        <v>-5.8159290765825426E-2</v>
      </c>
      <c r="L147" s="9">
        <f t="shared" si="24"/>
        <v>4.887576436441248E-4</v>
      </c>
      <c r="O147" s="21">
        <f t="shared" si="22"/>
        <v>139191.58966180397</v>
      </c>
    </row>
    <row r="148" spans="1:15" x14ac:dyDescent="0.25">
      <c r="A148" s="1">
        <v>39783</v>
      </c>
      <c r="B148">
        <v>9.14</v>
      </c>
      <c r="C148">
        <v>9.14</v>
      </c>
      <c r="D148">
        <v>8.74</v>
      </c>
      <c r="E148">
        <v>9</v>
      </c>
      <c r="F148">
        <v>5.6677900000000001</v>
      </c>
      <c r="G148">
        <v>0</v>
      </c>
      <c r="H148" s="9">
        <f t="shared" si="19"/>
        <v>-1.3156943981348899E-2</v>
      </c>
      <c r="I148" s="9">
        <f t="shared" si="20"/>
        <v>-0.11615423648833875</v>
      </c>
      <c r="J148" s="31">
        <f t="shared" si="23"/>
        <v>6.8858070198803936E-4</v>
      </c>
      <c r="K148" s="9">
        <f t="shared" si="21"/>
        <v>-8.9535340606397062E-2</v>
      </c>
      <c r="L148" s="9">
        <f t="shared" si="24"/>
        <v>3.8060918249005211E-4</v>
      </c>
      <c r="O148" s="21">
        <f t="shared" si="22"/>
        <v>132928.1392185374</v>
      </c>
    </row>
    <row r="149" spans="1:15" x14ac:dyDescent="0.25">
      <c r="A149" s="1">
        <v>39753</v>
      </c>
      <c r="B149">
        <v>9.2899999999999991</v>
      </c>
      <c r="C149">
        <v>9.4</v>
      </c>
      <c r="D149">
        <v>9.16</v>
      </c>
      <c r="E149">
        <v>9.16</v>
      </c>
      <c r="F149">
        <v>5.7433550000000002</v>
      </c>
      <c r="G149">
        <v>0</v>
      </c>
      <c r="H149" s="9">
        <f t="shared" si="19"/>
        <v>-9.5110722505196369E-3</v>
      </c>
      <c r="I149" s="9">
        <f t="shared" si="20"/>
        <v>-9.3127649354680903E-2</v>
      </c>
      <c r="J149" s="31">
        <f t="shared" si="23"/>
        <v>6.9163823470064906E-4</v>
      </c>
      <c r="K149" s="9">
        <f t="shared" si="21"/>
        <v>-7.8927638465440458E-2</v>
      </c>
      <c r="L149" s="9">
        <f t="shared" si="24"/>
        <v>3.7664499828119776E-4</v>
      </c>
      <c r="O149" s="21">
        <f t="shared" si="22"/>
        <v>134700.38463342554</v>
      </c>
    </row>
    <row r="150" spans="1:15" x14ac:dyDescent="0.25">
      <c r="A150" s="1">
        <v>39722</v>
      </c>
      <c r="B150">
        <v>9.6999999999999993</v>
      </c>
      <c r="C150">
        <v>9.7200000000000006</v>
      </c>
      <c r="D150">
        <v>9</v>
      </c>
      <c r="E150">
        <v>9.2899999999999991</v>
      </c>
      <c r="F150">
        <v>5.7985049999999996</v>
      </c>
      <c r="G150">
        <v>0</v>
      </c>
      <c r="H150" s="9">
        <f t="shared" si="19"/>
        <v>-4.0215093595706977E-2</v>
      </c>
      <c r="I150" s="9">
        <f t="shared" si="20"/>
        <v>-8.5202250036088681E-2</v>
      </c>
      <c r="J150" s="31">
        <f t="shared" si="23"/>
        <v>7.0095295297192763E-4</v>
      </c>
      <c r="K150" s="9">
        <f t="shared" si="21"/>
        <v>-7.254637264138121E-2</v>
      </c>
      <c r="L150" s="9">
        <f t="shared" si="24"/>
        <v>3.8048268658081739E-4</v>
      </c>
      <c r="O150" s="21">
        <f t="shared" si="22"/>
        <v>135993.83179323602</v>
      </c>
    </row>
    <row r="151" spans="1:15" x14ac:dyDescent="0.25">
      <c r="A151" s="1">
        <v>39692</v>
      </c>
      <c r="B151">
        <v>10.29</v>
      </c>
      <c r="C151">
        <v>10.36</v>
      </c>
      <c r="D151">
        <v>9.7200000000000006</v>
      </c>
      <c r="E151">
        <v>9.7200000000000006</v>
      </c>
      <c r="F151">
        <v>6.0414630000000002</v>
      </c>
      <c r="G151">
        <v>0</v>
      </c>
      <c r="H151" s="9">
        <f t="shared" si="19"/>
        <v>-5.161512119197547E-2</v>
      </c>
      <c r="I151" s="9">
        <f t="shared" si="20"/>
        <v>-4.3998946121656446E-2</v>
      </c>
      <c r="J151" s="31">
        <f t="shared" si="23"/>
        <v>5.9408120237497083E-4</v>
      </c>
      <c r="K151" s="9">
        <f t="shared" si="21"/>
        <v>-2.5495038325547698E-2</v>
      </c>
      <c r="L151" s="9">
        <f t="shared" si="24"/>
        <v>3.1856992627181066E-4</v>
      </c>
      <c r="O151" s="21">
        <f t="shared" si="22"/>
        <v>141691.98836718415</v>
      </c>
    </row>
    <row r="152" spans="1:15" x14ac:dyDescent="0.25">
      <c r="A152" s="1">
        <v>39661</v>
      </c>
      <c r="B152">
        <v>10.23</v>
      </c>
      <c r="C152">
        <v>10.32</v>
      </c>
      <c r="D152">
        <v>10.19</v>
      </c>
      <c r="E152">
        <v>10.29</v>
      </c>
      <c r="F152">
        <v>6.3702649999999998</v>
      </c>
      <c r="G152">
        <v>0</v>
      </c>
      <c r="H152" s="9">
        <f t="shared" si="19"/>
        <v>9.925073652499625E-3</v>
      </c>
      <c r="I152" s="9">
        <f t="shared" si="20"/>
        <v>1.0984677156981742E-2</v>
      </c>
      <c r="J152" s="31">
        <f t="shared" si="23"/>
        <v>3.7885371702873322E-4</v>
      </c>
      <c r="K152" s="9">
        <f t="shared" si="21"/>
        <v>3.4176235781074212E-2</v>
      </c>
      <c r="L152" s="9">
        <f t="shared" si="24"/>
        <v>2.0225079725331652E-4</v>
      </c>
      <c r="O152" s="21">
        <f t="shared" si="22"/>
        <v>149403.46639148172</v>
      </c>
    </row>
    <row r="153" spans="1:15" x14ac:dyDescent="0.25">
      <c r="A153" s="1">
        <v>39630</v>
      </c>
      <c r="B153">
        <v>10.3</v>
      </c>
      <c r="C153">
        <v>10.38</v>
      </c>
      <c r="D153">
        <v>10.19</v>
      </c>
      <c r="E153">
        <v>10.23</v>
      </c>
      <c r="F153">
        <v>6.3076610000000004</v>
      </c>
      <c r="G153">
        <v>0</v>
      </c>
      <c r="H153" s="9">
        <f t="shared" si="19"/>
        <v>7.4513120175635852E-6</v>
      </c>
      <c r="I153" s="9">
        <f t="shared" si="20"/>
        <v>1.6541606634628125E-2</v>
      </c>
      <c r="J153" s="31">
        <f t="shared" si="23"/>
        <v>3.8489744891891456E-4</v>
      </c>
      <c r="K153" s="9">
        <f t="shared" si="21"/>
        <v>3.1792633213174652E-2</v>
      </c>
      <c r="L153" s="9">
        <f t="shared" si="24"/>
        <v>2.0709803814117676E-4</v>
      </c>
      <c r="O153" s="21">
        <f t="shared" si="22"/>
        <v>147935.19864909232</v>
      </c>
    </row>
    <row r="154" spans="1:15" x14ac:dyDescent="0.25">
      <c r="A154" s="1">
        <v>39600</v>
      </c>
      <c r="B154">
        <v>10.43</v>
      </c>
      <c r="C154">
        <v>10.45</v>
      </c>
      <c r="D154">
        <v>10.210000000000001</v>
      </c>
      <c r="E154">
        <v>10.27</v>
      </c>
      <c r="F154">
        <v>6.3076140000000001</v>
      </c>
      <c r="G154">
        <v>0</v>
      </c>
      <c r="H154" s="9">
        <f t="shared" si="19"/>
        <v>-1.0398977328779787E-2</v>
      </c>
      <c r="I154" s="9">
        <f t="shared" si="20"/>
        <v>6.1975544457495346E-3</v>
      </c>
      <c r="J154" s="31">
        <f t="shared" si="23"/>
        <v>3.8524133968104775E-4</v>
      </c>
      <c r="K154" s="9">
        <f t="shared" si="21"/>
        <v>4.7439387027795162E-2</v>
      </c>
      <c r="L154" s="9">
        <f t="shared" si="24"/>
        <v>2.121471693390511E-4</v>
      </c>
      <c r="O154" s="21">
        <f t="shared" si="22"/>
        <v>147934.0963459824</v>
      </c>
    </row>
    <row r="155" spans="1:15" x14ac:dyDescent="0.25">
      <c r="A155" s="1">
        <v>39569</v>
      </c>
      <c r="B155">
        <v>10.4</v>
      </c>
      <c r="C155">
        <v>10.49</v>
      </c>
      <c r="D155">
        <v>10.38</v>
      </c>
      <c r="E155">
        <v>10.42</v>
      </c>
      <c r="F155">
        <v>6.3738960000000002</v>
      </c>
      <c r="G155">
        <v>0</v>
      </c>
      <c r="H155" s="9">
        <f t="shared" si="19"/>
        <v>7.740311803797726E-3</v>
      </c>
      <c r="I155" s="9">
        <f t="shared" si="20"/>
        <v>1.9743575262671492E-2</v>
      </c>
      <c r="J155" s="31">
        <f t="shared" si="23"/>
        <v>3.7596213384212155E-4</v>
      </c>
      <c r="K155" s="9">
        <f t="shared" si="21"/>
        <v>7.2557313508031518E-2</v>
      </c>
      <c r="L155" s="9">
        <f t="shared" si="24"/>
        <v>2.0693465973728253E-4</v>
      </c>
      <c r="O155" s="21">
        <f t="shared" si="22"/>
        <v>149488.62517003607</v>
      </c>
    </row>
    <row r="156" spans="1:15" x14ac:dyDescent="0.25">
      <c r="A156" s="1">
        <v>39539</v>
      </c>
      <c r="B156">
        <v>10.27</v>
      </c>
      <c r="C156">
        <v>10.48</v>
      </c>
      <c r="D156">
        <v>10.27</v>
      </c>
      <c r="E156">
        <v>10.38</v>
      </c>
      <c r="F156">
        <v>6.3249389999999996</v>
      </c>
      <c r="G156">
        <v>0</v>
      </c>
      <c r="H156" s="9">
        <f t="shared" si="19"/>
        <v>1.2884495463354687E-2</v>
      </c>
      <c r="I156" s="9">
        <f t="shared" si="20"/>
        <v>7.3754931608498407E-3</v>
      </c>
      <c r="J156" s="31">
        <f t="shared" si="23"/>
        <v>3.7443007282396136E-4</v>
      </c>
      <c r="K156" s="9">
        <f t="shared" si="21"/>
        <v>5.9529550941080728E-2</v>
      </c>
      <c r="L156" s="9">
        <f t="shared" si="24"/>
        <v>2.0622108261590688E-4</v>
      </c>
      <c r="O156" s="21">
        <f t="shared" si="22"/>
        <v>148340.4240348984</v>
      </c>
    </row>
    <row r="157" spans="1:15" x14ac:dyDescent="0.25">
      <c r="A157" s="1">
        <v>39508</v>
      </c>
      <c r="B157">
        <v>10.119999999999999</v>
      </c>
      <c r="C157">
        <v>10.38</v>
      </c>
      <c r="D157">
        <v>10.119999999999999</v>
      </c>
      <c r="E157">
        <v>10.29</v>
      </c>
      <c r="F157">
        <v>6.2444819999999996</v>
      </c>
      <c r="G157">
        <v>0</v>
      </c>
      <c r="H157" s="9">
        <f t="shared" si="19"/>
        <v>2.681213254917501E-2</v>
      </c>
      <c r="I157" s="9">
        <f t="shared" si="20"/>
        <v>-9.9397923697681703E-3</v>
      </c>
      <c r="J157" s="31">
        <f t="shared" si="23"/>
        <v>3.6012585496085562E-4</v>
      </c>
      <c r="K157" s="9">
        <f t="shared" si="21"/>
        <v>5.1944954035710013E-2</v>
      </c>
      <c r="L157" s="9">
        <f t="shared" si="24"/>
        <v>2.0174679496088856E-4</v>
      </c>
      <c r="O157" s="21">
        <f t="shared" si="22"/>
        <v>146453.44528354984</v>
      </c>
    </row>
    <row r="158" spans="1:15" x14ac:dyDescent="0.25">
      <c r="A158" s="1">
        <v>39479</v>
      </c>
      <c r="B158">
        <v>10.67</v>
      </c>
      <c r="C158">
        <v>10.68</v>
      </c>
      <c r="D158">
        <v>10.06</v>
      </c>
      <c r="E158">
        <v>10.06</v>
      </c>
      <c r="F158">
        <v>6.0814260000000004</v>
      </c>
      <c r="G158">
        <v>0</v>
      </c>
      <c r="H158" s="9">
        <f t="shared" si="19"/>
        <v>-5.1651065722324169E-2</v>
      </c>
      <c r="I158" s="9">
        <f t="shared" si="20"/>
        <v>-3.2940377261999179E-2</v>
      </c>
      <c r="J158" s="31">
        <f t="shared" si="23"/>
        <v>2.8665423591505053E-4</v>
      </c>
      <c r="K158" s="9">
        <f t="shared" si="21"/>
        <v>2.4665566420417132E-2</v>
      </c>
      <c r="L158" s="9">
        <f t="shared" si="24"/>
        <v>1.7684853590080223E-4</v>
      </c>
      <c r="O158" s="21">
        <f t="shared" si="22"/>
        <v>142629.25090295039</v>
      </c>
    </row>
    <row r="159" spans="1:15" x14ac:dyDescent="0.25">
      <c r="A159" s="1">
        <v>39448</v>
      </c>
      <c r="B159">
        <v>10.59</v>
      </c>
      <c r="C159">
        <v>10.78</v>
      </c>
      <c r="D159">
        <v>10.59</v>
      </c>
      <c r="E159">
        <v>10.65</v>
      </c>
      <c r="F159">
        <v>6.4126459999999996</v>
      </c>
      <c r="G159">
        <v>0</v>
      </c>
      <c r="H159" s="9">
        <f t="shared" si="19"/>
        <v>1.2553002883558892E-2</v>
      </c>
      <c r="I159" s="9">
        <f t="shared" si="20"/>
        <v>1.7665153970620694E-2</v>
      </c>
      <c r="J159" s="31">
        <f t="shared" si="23"/>
        <v>5.9581160211117164E-5</v>
      </c>
      <c r="K159" s="9">
        <f t="shared" si="21"/>
        <v>7.3273675459806772E-2</v>
      </c>
      <c r="L159" s="9">
        <f t="shared" si="24"/>
        <v>5.3163655204475086E-5</v>
      </c>
      <c r="O159" s="21">
        <f t="shared" si="22"/>
        <v>150397.43890426375</v>
      </c>
    </row>
    <row r="160" spans="1:15" x14ac:dyDescent="0.25">
      <c r="A160" s="1">
        <v>39417</v>
      </c>
      <c r="B160">
        <v>10.62</v>
      </c>
      <c r="C160">
        <v>10.63</v>
      </c>
      <c r="D160">
        <v>10.53</v>
      </c>
      <c r="E160">
        <v>10.56</v>
      </c>
      <c r="F160">
        <v>6.3331460000000002</v>
      </c>
      <c r="G160">
        <v>0</v>
      </c>
      <c r="H160" s="9">
        <f t="shared" si="19"/>
        <v>-8.5492536559928639E-4</v>
      </c>
      <c r="I160" s="9">
        <f t="shared" si="20"/>
        <v>1.7346375885478976E-2</v>
      </c>
      <c r="J160" s="31">
        <f t="shared" si="23"/>
        <v>5.0443834153811737E-5</v>
      </c>
      <c r="K160" s="9">
        <f t="shared" si="21"/>
        <v>6.9045441908349825E-2</v>
      </c>
      <c r="L160" s="9">
        <f t="shared" si="24"/>
        <v>4.9306647474620582E-5</v>
      </c>
      <c r="O160" s="21">
        <f t="shared" si="22"/>
        <v>148532.90492049343</v>
      </c>
    </row>
    <row r="161" spans="1:15" x14ac:dyDescent="0.25">
      <c r="A161" s="1">
        <v>39387</v>
      </c>
      <c r="B161">
        <v>10.63</v>
      </c>
      <c r="C161">
        <v>10.63</v>
      </c>
      <c r="D161">
        <v>10.51</v>
      </c>
      <c r="E161">
        <v>10.61</v>
      </c>
      <c r="F161">
        <v>6.338565</v>
      </c>
      <c r="G161">
        <v>0</v>
      </c>
      <c r="H161" s="9">
        <f t="shared" si="19"/>
        <v>3.0144718384243112E-3</v>
      </c>
      <c r="I161" s="9">
        <f t="shared" si="20"/>
        <v>1.6527279489132258E-2</v>
      </c>
      <c r="J161" s="31">
        <f t="shared" si="23"/>
        <v>5.1420975539037185E-5</v>
      </c>
      <c r="K161" s="9">
        <f t="shared" si="21"/>
        <v>7.3146587256157303E-2</v>
      </c>
      <c r="L161" s="9">
        <f t="shared" si="24"/>
        <v>5.0810592849189096E-5</v>
      </c>
      <c r="O161" s="21">
        <f t="shared" si="22"/>
        <v>148659.99812373935</v>
      </c>
    </row>
    <row r="162" spans="1:15" x14ac:dyDescent="0.25">
      <c r="A162" s="1">
        <v>39356</v>
      </c>
      <c r="B162">
        <v>10.64</v>
      </c>
      <c r="C162">
        <v>10.7</v>
      </c>
      <c r="D162">
        <v>10.61</v>
      </c>
      <c r="E162">
        <v>10.62</v>
      </c>
      <c r="F162">
        <v>6.319515</v>
      </c>
      <c r="G162">
        <v>0</v>
      </c>
      <c r="H162" s="9">
        <f t="shared" si="19"/>
        <v>2.9304639702906585E-3</v>
      </c>
      <c r="I162" s="9">
        <f t="shared" si="20"/>
        <v>1.0787627137891963E-2</v>
      </c>
      <c r="J162" s="31">
        <f t="shared" si="23"/>
        <v>5.5739692123052883E-5</v>
      </c>
      <c r="K162" s="9">
        <f t="shared" si="21"/>
        <v>8.0930999323853101E-2</v>
      </c>
      <c r="L162" s="9">
        <f t="shared" si="24"/>
        <v>5.1024800931729838E-5</v>
      </c>
      <c r="O162" s="21">
        <f t="shared" si="22"/>
        <v>148213.21356536419</v>
      </c>
    </row>
    <row r="163" spans="1:15" x14ac:dyDescent="0.25">
      <c r="A163" s="1">
        <v>39326</v>
      </c>
      <c r="B163">
        <v>10.52</v>
      </c>
      <c r="C163">
        <v>10.67</v>
      </c>
      <c r="D163">
        <v>10.52</v>
      </c>
      <c r="E163">
        <v>10.63</v>
      </c>
      <c r="F163">
        <v>6.30105</v>
      </c>
      <c r="G163">
        <v>0</v>
      </c>
      <c r="H163" s="9">
        <f t="shared" si="19"/>
        <v>1.5476178964773657E-2</v>
      </c>
      <c r="I163" s="9">
        <f t="shared" si="20"/>
        <v>1.6377074354143602E-2</v>
      </c>
      <c r="J163" s="31">
        <f t="shared" si="23"/>
        <v>5.761337323155673E-5</v>
      </c>
      <c r="K163" s="9">
        <f t="shared" si="21"/>
        <v>8.3934314893063619E-2</v>
      </c>
      <c r="L163" s="9">
        <f t="shared" si="24"/>
        <v>5.4467511706576226E-5</v>
      </c>
      <c r="O163" s="21">
        <f t="shared" si="22"/>
        <v>147780.14916271868</v>
      </c>
    </row>
    <row r="164" spans="1:15" x14ac:dyDescent="0.25">
      <c r="A164" s="1">
        <v>39295</v>
      </c>
      <c r="B164">
        <v>10.65</v>
      </c>
      <c r="C164">
        <v>10.65</v>
      </c>
      <c r="D164">
        <v>10.39</v>
      </c>
      <c r="E164">
        <v>10.51</v>
      </c>
      <c r="F164">
        <v>6.2050200000000002</v>
      </c>
      <c r="G164">
        <v>0</v>
      </c>
      <c r="H164" s="9">
        <f t="shared" si="19"/>
        <v>-1.016835378845869E-2</v>
      </c>
      <c r="I164" s="9">
        <f t="shared" si="20"/>
        <v>7.349651316904628E-3</v>
      </c>
      <c r="J164" s="31">
        <f t="shared" si="23"/>
        <v>4.3364298980158942E-5</v>
      </c>
      <c r="K164" s="9">
        <f t="shared" si="21"/>
        <v>6.1464861264167239E-2</v>
      </c>
      <c r="L164" s="9">
        <f t="shared" si="24"/>
        <v>5.0921171395859625E-5</v>
      </c>
      <c r="O164" s="21">
        <f t="shared" si="22"/>
        <v>145527.93282987006</v>
      </c>
    </row>
    <row r="165" spans="1:15" x14ac:dyDescent="0.25">
      <c r="A165" s="1">
        <v>39264</v>
      </c>
      <c r="B165">
        <v>10.68</v>
      </c>
      <c r="C165">
        <v>10.68</v>
      </c>
      <c r="D165">
        <v>10.62</v>
      </c>
      <c r="E165">
        <v>10.66</v>
      </c>
      <c r="F165">
        <v>6.2687629999999999</v>
      </c>
      <c r="G165">
        <v>0</v>
      </c>
      <c r="H165" s="9">
        <f t="shared" si="19"/>
        <v>2.9236112566552635E-3</v>
      </c>
      <c r="I165" s="9">
        <f t="shared" si="20"/>
        <v>2.5429788119450271E-2</v>
      </c>
      <c r="J165" s="31">
        <f t="shared" si="23"/>
        <v>4.4214330666803848E-5</v>
      </c>
      <c r="K165" s="9">
        <f t="shared" si="21"/>
        <v>6.5578474263071687E-2</v>
      </c>
      <c r="L165" s="9">
        <f t="shared" si="24"/>
        <v>4.6940177390929197E-5</v>
      </c>
      <c r="O165" s="21">
        <f t="shared" si="22"/>
        <v>147022.91383273134</v>
      </c>
    </row>
    <row r="166" spans="1:15" x14ac:dyDescent="0.25">
      <c r="A166" s="1">
        <v>39234</v>
      </c>
      <c r="B166">
        <v>10.74</v>
      </c>
      <c r="C166">
        <v>10.74</v>
      </c>
      <c r="D166">
        <v>10.6</v>
      </c>
      <c r="E166">
        <v>10.67</v>
      </c>
      <c r="F166">
        <v>6.250489</v>
      </c>
      <c r="G166">
        <v>0</v>
      </c>
      <c r="H166" s="9">
        <f t="shared" si="19"/>
        <v>-4.4821872793607224E-3</v>
      </c>
      <c r="I166" s="9">
        <f t="shared" si="20"/>
        <v>3.7953236641299903E-2</v>
      </c>
      <c r="J166" s="31">
        <f t="shared" si="23"/>
        <v>5.2391181910265822E-5</v>
      </c>
      <c r="K166" s="9">
        <f t="shared" si="21"/>
        <v>7.4468231405504182E-2</v>
      </c>
      <c r="L166" s="9">
        <f t="shared" si="24"/>
        <v>4.8826461929158251E-5</v>
      </c>
      <c r="O166" s="21">
        <f t="shared" si="22"/>
        <v>146594.32900229839</v>
      </c>
    </row>
    <row r="167" spans="1:15" x14ac:dyDescent="0.25">
      <c r="A167" s="1">
        <v>39203</v>
      </c>
      <c r="B167">
        <v>10.85</v>
      </c>
      <c r="C167">
        <v>10.85</v>
      </c>
      <c r="D167">
        <v>10.76</v>
      </c>
      <c r="E167">
        <v>10.76</v>
      </c>
      <c r="F167">
        <v>6.2786309999999999</v>
      </c>
      <c r="G167">
        <v>0</v>
      </c>
      <c r="H167" s="9">
        <f t="shared" si="19"/>
        <v>-4.5254816182334571E-3</v>
      </c>
      <c r="I167" s="9">
        <f t="shared" si="20"/>
        <v>5.6526745630654317E-2</v>
      </c>
      <c r="J167" s="31">
        <f t="shared" si="23"/>
        <v>5.2419704065820342E-5</v>
      </c>
      <c r="K167" s="9">
        <f t="shared" si="21"/>
        <v>7.5440808483035665E-2</v>
      </c>
      <c r="L167" s="9">
        <f t="shared" si="24"/>
        <v>4.6638857519187518E-5</v>
      </c>
      <c r="O167" s="21">
        <f t="shared" si="22"/>
        <v>147254.35057929542</v>
      </c>
    </row>
    <row r="168" spans="1:15" x14ac:dyDescent="0.25">
      <c r="A168" s="1">
        <v>39173</v>
      </c>
      <c r="B168">
        <v>10.85</v>
      </c>
      <c r="C168">
        <v>10.85</v>
      </c>
      <c r="D168">
        <v>10.81</v>
      </c>
      <c r="E168">
        <v>10.85</v>
      </c>
      <c r="F168">
        <v>6.3071739999999998</v>
      </c>
      <c r="G168">
        <v>0</v>
      </c>
      <c r="H168" s="9">
        <f t="shared" si="19"/>
        <v>2.95774526943631E-3</v>
      </c>
      <c r="I168" s="9">
        <f t="shared" si="20"/>
        <v>5.6553626197384688E-2</v>
      </c>
      <c r="J168" s="31">
        <f t="shared" si="23"/>
        <v>4.4831104118045631E-5</v>
      </c>
      <c r="K168" s="9">
        <f t="shared" si="21"/>
        <v>8.6501908345661682E-2</v>
      </c>
      <c r="L168" s="9">
        <f t="shared" si="24"/>
        <v>4.5706457557352744E-5</v>
      </c>
      <c r="O168" s="21">
        <f t="shared" si="22"/>
        <v>147923.77691261313</v>
      </c>
    </row>
    <row r="169" spans="1:15" x14ac:dyDescent="0.25">
      <c r="A169" s="1">
        <v>39142</v>
      </c>
      <c r="B169">
        <v>10.92</v>
      </c>
      <c r="C169">
        <v>10.93</v>
      </c>
      <c r="D169">
        <v>10.86</v>
      </c>
      <c r="E169">
        <v>10.86</v>
      </c>
      <c r="F169">
        <v>6.2885739999999997</v>
      </c>
      <c r="G169">
        <v>0</v>
      </c>
      <c r="H169" s="9">
        <f t="shared" si="19"/>
        <v>-2.024651295948335E-3</v>
      </c>
      <c r="I169" s="9">
        <f t="shared" si="20"/>
        <v>5.9372688940437506E-2</v>
      </c>
      <c r="J169" s="31">
        <f t="shared" si="23"/>
        <v>4.6545012638576081E-5</v>
      </c>
      <c r="K169" s="9">
        <f t="shared" si="21"/>
        <v>9.4440097404631509E-2</v>
      </c>
      <c r="L169" s="9">
        <f t="shared" si="24"/>
        <v>5.1853884424013314E-5</v>
      </c>
      <c r="O169" s="21">
        <f t="shared" si="22"/>
        <v>147487.54632018384</v>
      </c>
    </row>
    <row r="170" spans="1:15" x14ac:dyDescent="0.25">
      <c r="A170" s="1">
        <v>39114</v>
      </c>
      <c r="B170">
        <v>10.83</v>
      </c>
      <c r="C170">
        <v>10.93</v>
      </c>
      <c r="D170">
        <v>10.83</v>
      </c>
      <c r="E170">
        <v>10.92</v>
      </c>
      <c r="F170">
        <v>6.3013320000000004</v>
      </c>
      <c r="G170">
        <v>0</v>
      </c>
      <c r="H170" s="9">
        <f t="shared" si="19"/>
        <v>1.2235826151994164E-2</v>
      </c>
      <c r="I170" s="9">
        <f t="shared" si="20"/>
        <v>6.1717748926501753E-2</v>
      </c>
      <c r="J170" s="31">
        <f t="shared" si="23"/>
        <v>5.4139974084913754E-5</v>
      </c>
      <c r="K170" s="9">
        <f t="shared" si="21"/>
        <v>0.1143620812166404</v>
      </c>
      <c r="L170" s="9">
        <f t="shared" si="24"/>
        <v>5.7396486002591155E-5</v>
      </c>
      <c r="O170" s="21">
        <f t="shared" si="22"/>
        <v>147786.76298137809</v>
      </c>
    </row>
    <row r="171" spans="1:15" x14ac:dyDescent="0.25">
      <c r="A171" s="1">
        <v>39083</v>
      </c>
      <c r="B171">
        <v>10.9</v>
      </c>
      <c r="C171">
        <v>10.91</v>
      </c>
      <c r="D171">
        <v>10.83</v>
      </c>
      <c r="E171">
        <v>10.83</v>
      </c>
      <c r="F171">
        <v>6.2251620000000001</v>
      </c>
      <c r="G171">
        <v>0</v>
      </c>
      <c r="H171" s="9">
        <f t="shared" si="19"/>
        <v>-1.6593673427462501E-3</v>
      </c>
      <c r="I171" s="9">
        <f t="shared" si="20"/>
        <v>4.1894796636633626E-2</v>
      </c>
      <c r="J171" s="31">
        <f t="shared" si="23"/>
        <v>5.0077715073889257E-5</v>
      </c>
      <c r="K171" s="9">
        <f t="shared" si="21"/>
        <v>9.1392111991273367E-2</v>
      </c>
      <c r="L171" s="9">
        <f t="shared" si="24"/>
        <v>5.6697520692520428E-5</v>
      </c>
      <c r="O171" s="21">
        <f t="shared" si="22"/>
        <v>146000.32834560718</v>
      </c>
    </row>
    <row r="172" spans="1:15" x14ac:dyDescent="0.25">
      <c r="A172" s="1">
        <v>39052</v>
      </c>
      <c r="B172">
        <v>10.97</v>
      </c>
      <c r="C172">
        <v>10.97</v>
      </c>
      <c r="D172">
        <v>10.89</v>
      </c>
      <c r="E172">
        <v>10.89</v>
      </c>
      <c r="F172">
        <v>6.2355090000000004</v>
      </c>
      <c r="G172">
        <v>0</v>
      </c>
      <c r="H172" s="9">
        <f t="shared" si="19"/>
        <v>-2.6488826900529557E-3</v>
      </c>
      <c r="I172" s="9">
        <f t="shared" si="20"/>
        <v>5.2564156017955804E-2</v>
      </c>
      <c r="J172" s="31">
        <f t="shared" si="23"/>
        <v>4.6961368574447885E-5</v>
      </c>
      <c r="K172" s="9">
        <f t="shared" si="21"/>
        <v>8.9384236298289843E-2</v>
      </c>
      <c r="L172" s="9">
        <f t="shared" si="24"/>
        <v>5.7853270768734538E-5</v>
      </c>
      <c r="O172" s="21">
        <f t="shared" si="22"/>
        <v>146242.99920258921</v>
      </c>
    </row>
    <row r="173" spans="1:15" x14ac:dyDescent="0.25">
      <c r="A173" s="1">
        <v>39022</v>
      </c>
      <c r="B173">
        <v>10.93</v>
      </c>
      <c r="C173">
        <v>10.96</v>
      </c>
      <c r="D173">
        <v>10.88</v>
      </c>
      <c r="E173">
        <v>10.96</v>
      </c>
      <c r="F173">
        <v>6.2520699999999998</v>
      </c>
      <c r="G173">
        <v>0</v>
      </c>
      <c r="H173" s="9">
        <f t="shared" si="19"/>
        <v>8.4764626938859944E-3</v>
      </c>
      <c r="I173" s="9">
        <f t="shared" si="20"/>
        <v>5.8502608048762332E-2</v>
      </c>
      <c r="J173" s="31">
        <f t="shared" si="23"/>
        <v>4.3980554643192257E-5</v>
      </c>
      <c r="K173" s="9">
        <f t="shared" si="21"/>
        <v>0.10463293981372679</v>
      </c>
      <c r="L173" s="9">
        <f t="shared" si="24"/>
        <v>5.9046212907374812E-5</v>
      </c>
      <c r="O173" s="21">
        <f t="shared" si="22"/>
        <v>146631.40860265488</v>
      </c>
    </row>
    <row r="174" spans="1:15" x14ac:dyDescent="0.25">
      <c r="A174" s="1">
        <v>38991</v>
      </c>
      <c r="B174">
        <v>10.88</v>
      </c>
      <c r="C174">
        <v>10.91</v>
      </c>
      <c r="D174">
        <v>10.82</v>
      </c>
      <c r="E174">
        <v>10.91</v>
      </c>
      <c r="F174">
        <v>6.1995199999999997</v>
      </c>
      <c r="G174">
        <v>0</v>
      </c>
      <c r="H174" s="9">
        <f t="shared" si="19"/>
        <v>6.456757646579072E-3</v>
      </c>
      <c r="I174" s="9">
        <f t="shared" si="20"/>
        <v>6.0406273096624261E-2</v>
      </c>
      <c r="J174" s="31">
        <f t="shared" si="23"/>
        <v>4.3185386526726405E-5</v>
      </c>
      <c r="K174" s="9">
        <f t="shared" si="21"/>
        <v>0.10979019939998655</v>
      </c>
      <c r="L174" s="9">
        <f t="shared" si="24"/>
        <v>6.5133790799602113E-5</v>
      </c>
      <c r="O174" s="21">
        <f t="shared" si="22"/>
        <v>145398.93991275385</v>
      </c>
    </row>
    <row r="175" spans="1:15" x14ac:dyDescent="0.25">
      <c r="A175" s="1">
        <v>38961</v>
      </c>
      <c r="B175">
        <v>10.84</v>
      </c>
      <c r="C175">
        <v>10.91</v>
      </c>
      <c r="D175">
        <v>10.81</v>
      </c>
      <c r="E175">
        <v>10.88</v>
      </c>
      <c r="F175">
        <v>6.1597479999999996</v>
      </c>
      <c r="G175">
        <v>0</v>
      </c>
      <c r="H175" s="9">
        <f t="shared" si="19"/>
        <v>7.5973659411286178E-3</v>
      </c>
      <c r="I175" s="9">
        <f t="shared" si="20"/>
        <v>5.9626923813319743E-2</v>
      </c>
      <c r="J175" s="31">
        <f t="shared" si="23"/>
        <v>5.2928876401708657E-5</v>
      </c>
      <c r="K175" s="9">
        <f t="shared" si="21"/>
        <v>9.3700595025873315E-2</v>
      </c>
      <c r="L175" s="9">
        <f t="shared" si="24"/>
        <v>6.5715778903436856E-5</v>
      </c>
      <c r="O175" s="21">
        <f t="shared" si="22"/>
        <v>144466.1569492002</v>
      </c>
    </row>
    <row r="176" spans="1:15" x14ac:dyDescent="0.25">
      <c r="A176" s="1">
        <v>38930</v>
      </c>
      <c r="B176">
        <v>10.72</v>
      </c>
      <c r="C176">
        <v>10.84</v>
      </c>
      <c r="D176">
        <v>10.72</v>
      </c>
      <c r="E176">
        <v>10.84</v>
      </c>
      <c r="F176">
        <v>6.1133030000000002</v>
      </c>
      <c r="G176">
        <v>0</v>
      </c>
      <c r="H176" s="9">
        <f t="shared" si="19"/>
        <v>1.5172194594529937E-2</v>
      </c>
      <c r="I176" s="9">
        <f t="shared" si="20"/>
        <v>4.5775246616580979E-2</v>
      </c>
      <c r="J176" s="31">
        <f t="shared" si="23"/>
        <v>6.0986275846197645E-5</v>
      </c>
      <c r="K176" s="9">
        <f t="shared" si="21"/>
        <v>9.4618675098972871E-2</v>
      </c>
      <c r="L176" s="9">
        <f t="shared" si="24"/>
        <v>6.5502776171569464E-5</v>
      </c>
      <c r="O176" s="21">
        <f t="shared" si="22"/>
        <v>143376.87039729816</v>
      </c>
    </row>
    <row r="177" spans="1:15" x14ac:dyDescent="0.25">
      <c r="A177" s="1">
        <v>38899</v>
      </c>
      <c r="B177">
        <v>10.62</v>
      </c>
      <c r="C177">
        <v>10.72</v>
      </c>
      <c r="D177">
        <v>10.61</v>
      </c>
      <c r="E177">
        <v>10.72</v>
      </c>
      <c r="F177">
        <v>6.0219370000000003</v>
      </c>
      <c r="G177">
        <v>0</v>
      </c>
      <c r="H177" s="9">
        <f t="shared" si="19"/>
        <v>1.3331966953118607E-2</v>
      </c>
      <c r="I177" s="9">
        <f t="shared" si="20"/>
        <v>2.3622434054109173E-2</v>
      </c>
      <c r="J177" s="31">
        <f t="shared" si="23"/>
        <v>5.3816252220014339E-5</v>
      </c>
      <c r="K177" s="9">
        <f t="shared" si="21"/>
        <v>8.5598009055157603E-2</v>
      </c>
      <c r="L177" s="9">
        <f t="shared" si="24"/>
        <v>6.8736366498617534E-5</v>
      </c>
      <c r="O177" s="21">
        <f t="shared" si="22"/>
        <v>141234.04005816407</v>
      </c>
    </row>
    <row r="178" spans="1:15" x14ac:dyDescent="0.25">
      <c r="A178" s="1">
        <v>38869</v>
      </c>
      <c r="B178">
        <v>10.71</v>
      </c>
      <c r="C178">
        <v>10.74</v>
      </c>
      <c r="D178">
        <v>10.61</v>
      </c>
      <c r="E178">
        <v>10.62</v>
      </c>
      <c r="F178">
        <v>5.9427089999999998</v>
      </c>
      <c r="G178">
        <v>0</v>
      </c>
      <c r="H178" s="9">
        <f t="shared" si="19"/>
        <v>-4.5001543661497695E-3</v>
      </c>
      <c r="I178" s="9">
        <f t="shared" si="20"/>
        <v>2.1560397752491387E-2</v>
      </c>
      <c r="J178" s="31">
        <f t="shared" si="23"/>
        <v>4.5605323039735886E-5</v>
      </c>
      <c r="K178" s="9">
        <f t="shared" si="21"/>
        <v>9.0754562699433161E-2</v>
      </c>
      <c r="L178" s="9">
        <f t="shared" si="24"/>
        <v>6.7499679040909709E-5</v>
      </c>
      <c r="O178" s="21">
        <f t="shared" si="22"/>
        <v>139375.88536047656</v>
      </c>
    </row>
    <row r="179" spans="1:15" x14ac:dyDescent="0.25">
      <c r="A179" s="1">
        <v>38838</v>
      </c>
      <c r="B179">
        <v>10.67</v>
      </c>
      <c r="C179">
        <v>10.72</v>
      </c>
      <c r="D179">
        <v>10.66</v>
      </c>
      <c r="E179">
        <v>10.71</v>
      </c>
      <c r="F179">
        <v>5.9695729999999996</v>
      </c>
      <c r="G179">
        <v>0</v>
      </c>
      <c r="H179" s="9">
        <f t="shared" si="19"/>
        <v>5.6338051895762423E-3</v>
      </c>
      <c r="I179" s="9">
        <f t="shared" si="20"/>
        <v>2.2503538337975321E-2</v>
      </c>
      <c r="J179" s="31">
        <f t="shared" si="23"/>
        <v>4.315476630731473E-5</v>
      </c>
      <c r="K179" s="9">
        <f t="shared" si="21"/>
        <v>0.10841501283773781</v>
      </c>
      <c r="L179" s="9">
        <f t="shared" si="24"/>
        <v>6.4119265810283073E-5</v>
      </c>
      <c r="O179" s="21">
        <f t="shared" si="22"/>
        <v>140005.93367418734</v>
      </c>
    </row>
    <row r="180" spans="1:15" x14ac:dyDescent="0.25">
      <c r="A180" s="1">
        <v>38808</v>
      </c>
      <c r="B180">
        <v>10.73</v>
      </c>
      <c r="C180">
        <v>10.74</v>
      </c>
      <c r="D180">
        <v>10.67</v>
      </c>
      <c r="E180">
        <v>10.69</v>
      </c>
      <c r="F180">
        <v>5.9361300000000004</v>
      </c>
      <c r="G180">
        <v>0</v>
      </c>
      <c r="H180" s="9">
        <f t="shared" si="19"/>
        <v>1.8449764828687451E-4</v>
      </c>
      <c r="I180" s="9">
        <f t="shared" si="20"/>
        <v>2.258421492540609E-2</v>
      </c>
      <c r="J180" s="31">
        <f t="shared" si="23"/>
        <v>4.7733890354934553E-5</v>
      </c>
      <c r="K180" s="9">
        <f t="shared" si="21"/>
        <v>0.1067120353976032</v>
      </c>
      <c r="L180" s="9">
        <f t="shared" si="24"/>
        <v>6.4518009084237981E-5</v>
      </c>
      <c r="O180" s="21">
        <f t="shared" si="22"/>
        <v>139221.58637834797</v>
      </c>
    </row>
    <row r="181" spans="1:15" x14ac:dyDescent="0.25">
      <c r="A181" s="1">
        <v>38777</v>
      </c>
      <c r="B181">
        <v>10.84</v>
      </c>
      <c r="C181">
        <v>10.84</v>
      </c>
      <c r="D181">
        <v>10.73</v>
      </c>
      <c r="E181">
        <v>10.73</v>
      </c>
      <c r="F181">
        <v>5.9350350000000001</v>
      </c>
      <c r="G181">
        <v>0</v>
      </c>
      <c r="H181" s="9">
        <f t="shared" si="19"/>
        <v>-6.6632668585487661E-3</v>
      </c>
      <c r="I181" s="9">
        <f t="shared" si="20"/>
        <v>3.291148096530272E-2</v>
      </c>
      <c r="J181" s="31">
        <f t="shared" si="23"/>
        <v>6.1540147015161408E-5</v>
      </c>
      <c r="K181" s="9">
        <f t="shared" si="21"/>
        <v>0.10776688391959403</v>
      </c>
      <c r="L181" s="9">
        <f t="shared" si="24"/>
        <v>8.8930626962469765E-5</v>
      </c>
      <c r="O181" s="21">
        <f t="shared" si="22"/>
        <v>139195.90506121301</v>
      </c>
    </row>
    <row r="182" spans="1:15" x14ac:dyDescent="0.25">
      <c r="A182" s="1">
        <v>38749</v>
      </c>
      <c r="B182">
        <v>10.78</v>
      </c>
      <c r="C182">
        <v>10.84</v>
      </c>
      <c r="D182">
        <v>10.78</v>
      </c>
      <c r="E182">
        <v>10.84</v>
      </c>
      <c r="F182">
        <v>5.9748469999999996</v>
      </c>
      <c r="G182">
        <v>0</v>
      </c>
      <c r="H182" s="9">
        <f t="shared" si="19"/>
        <v>8.5639824898679998E-3</v>
      </c>
      <c r="I182" s="9">
        <f t="shared" si="20"/>
        <v>5.6624684728720759E-2</v>
      </c>
      <c r="J182" s="31">
        <f t="shared" si="23"/>
        <v>6.5698078954955048E-5</v>
      </c>
      <c r="K182" s="9">
        <f t="shared" si="21"/>
        <v>9.278883560047857E-2</v>
      </c>
      <c r="L182" s="9">
        <f t="shared" si="24"/>
        <v>8.7963181146747408E-5</v>
      </c>
      <c r="O182" s="21">
        <f t="shared" si="22"/>
        <v>140129.62615507294</v>
      </c>
    </row>
    <row r="183" spans="1:15" x14ac:dyDescent="0.25">
      <c r="A183" s="1">
        <v>38718</v>
      </c>
      <c r="B183">
        <v>10.8</v>
      </c>
      <c r="C183">
        <v>10.85</v>
      </c>
      <c r="D183">
        <v>10.78</v>
      </c>
      <c r="E183">
        <v>10.79</v>
      </c>
      <c r="F183">
        <v>5.9241130000000002</v>
      </c>
      <c r="G183">
        <v>0</v>
      </c>
      <c r="H183" s="9">
        <f t="shared" si="19"/>
        <v>2.9780634054925744E-3</v>
      </c>
      <c r="I183" s="9">
        <f t="shared" si="20"/>
        <v>3.8612360408445359E-2</v>
      </c>
      <c r="J183" s="31">
        <f t="shared" si="23"/>
        <v>6.7603158002058319E-5</v>
      </c>
      <c r="K183" s="9">
        <f t="shared" si="21"/>
        <v>7.7549135412456588E-2</v>
      </c>
      <c r="L183" s="9">
        <f t="shared" si="24"/>
        <v>9.4653590590883507E-5</v>
      </c>
      <c r="O183" s="21">
        <f t="shared" si="22"/>
        <v>138939.74858107793</v>
      </c>
    </row>
    <row r="184" spans="1:15" x14ac:dyDescent="0.25">
      <c r="A184" s="1">
        <v>38687</v>
      </c>
      <c r="B184">
        <v>10.72</v>
      </c>
      <c r="C184">
        <v>10.8</v>
      </c>
      <c r="D184">
        <v>10.7</v>
      </c>
      <c r="E184">
        <v>10.8</v>
      </c>
      <c r="F184">
        <v>5.906523</v>
      </c>
      <c r="G184">
        <v>0</v>
      </c>
      <c r="H184" s="9">
        <f t="shared" si="19"/>
        <v>1.0290158171841155E-2</v>
      </c>
      <c r="I184" s="9">
        <f t="shared" si="20"/>
        <v>3.1908228748171695E-2</v>
      </c>
      <c r="J184" s="31">
        <f t="shared" si="23"/>
        <v>7.3508313273810066E-5</v>
      </c>
      <c r="K184" s="9">
        <f t="shared" si="21"/>
        <v>9.2634067518658381E-2</v>
      </c>
      <c r="L184" s="9">
        <f t="shared" si="24"/>
        <v>9.4647140505634922E-5</v>
      </c>
      <c r="O184" s="21">
        <f t="shared" si="22"/>
        <v>138527.20577888269</v>
      </c>
    </row>
    <row r="185" spans="1:15" x14ac:dyDescent="0.25">
      <c r="A185" s="1">
        <v>38657</v>
      </c>
      <c r="B185">
        <v>10.71</v>
      </c>
      <c r="C185">
        <v>10.75</v>
      </c>
      <c r="D185">
        <v>10.68</v>
      </c>
      <c r="E185">
        <v>10.73</v>
      </c>
      <c r="F185">
        <v>5.8463630000000002</v>
      </c>
      <c r="G185">
        <v>0</v>
      </c>
      <c r="H185" s="9">
        <f t="shared" si="19"/>
        <v>5.7170587475351411E-3</v>
      </c>
      <c r="I185" s="9">
        <f t="shared" si="20"/>
        <v>3.2951510125158491E-2</v>
      </c>
      <c r="J185" s="31">
        <f t="shared" si="23"/>
        <v>7.7730334152786404E-5</v>
      </c>
      <c r="K185" s="9">
        <f t="shared" si="21"/>
        <v>8.4820616769253815E-2</v>
      </c>
      <c r="L185" s="9">
        <f t="shared" si="24"/>
        <v>9.3461517273818199E-5</v>
      </c>
      <c r="O185" s="21">
        <f t="shared" si="22"/>
        <v>137116.25779820819</v>
      </c>
    </row>
    <row r="186" spans="1:15" x14ac:dyDescent="0.25">
      <c r="A186" s="1">
        <v>38626</v>
      </c>
      <c r="B186">
        <v>10.78</v>
      </c>
      <c r="C186">
        <v>10.79</v>
      </c>
      <c r="D186">
        <v>10.71</v>
      </c>
      <c r="E186">
        <v>10.71</v>
      </c>
      <c r="F186">
        <v>5.813129</v>
      </c>
      <c r="G186">
        <v>0</v>
      </c>
      <c r="H186" s="9">
        <f t="shared" si="19"/>
        <v>-5.5741693829017436E-3</v>
      </c>
      <c r="I186" s="9">
        <f t="shared" si="20"/>
        <v>4.0621466185744172E-2</v>
      </c>
      <c r="J186" s="31">
        <f t="shared" si="23"/>
        <v>8.898210683119875E-5</v>
      </c>
      <c r="K186" s="9">
        <f t="shared" si="21"/>
        <v>8.6897722819372233E-2</v>
      </c>
      <c r="L186" s="9">
        <f t="shared" si="24"/>
        <v>9.5876438086599252E-5</v>
      </c>
      <c r="O186" s="21">
        <f t="shared" si="22"/>
        <v>136336.81223321921</v>
      </c>
    </row>
    <row r="187" spans="1:15" x14ac:dyDescent="0.25">
      <c r="A187" s="1">
        <v>38596</v>
      </c>
      <c r="B187">
        <v>10.93</v>
      </c>
      <c r="C187">
        <v>10.93</v>
      </c>
      <c r="D187">
        <v>10.81</v>
      </c>
      <c r="E187">
        <v>10.81</v>
      </c>
      <c r="F187">
        <v>5.8457140000000001</v>
      </c>
      <c r="G187">
        <v>0</v>
      </c>
      <c r="H187" s="9">
        <f t="shared" si="19"/>
        <v>-6.332348966091389E-3</v>
      </c>
      <c r="I187" s="9">
        <f t="shared" si="20"/>
        <v>3.794195479280623E-2</v>
      </c>
      <c r="J187" s="31">
        <f t="shared" si="23"/>
        <v>8.4315103629358629E-5</v>
      </c>
      <c r="K187" s="9">
        <f t="shared" si="21"/>
        <v>0.10562299021534424</v>
      </c>
      <c r="L187" s="9">
        <f t="shared" si="24"/>
        <v>9.3767101395304613E-5</v>
      </c>
      <c r="O187" s="21">
        <f t="shared" si="22"/>
        <v>137101.03663398849</v>
      </c>
    </row>
    <row r="188" spans="1:15" x14ac:dyDescent="0.25">
      <c r="A188" s="1">
        <v>38565</v>
      </c>
      <c r="B188">
        <v>10.81</v>
      </c>
      <c r="C188">
        <v>10.92</v>
      </c>
      <c r="D188">
        <v>10.78</v>
      </c>
      <c r="E188">
        <v>10.92</v>
      </c>
      <c r="F188">
        <v>5.8829669999999998</v>
      </c>
      <c r="G188">
        <v>0</v>
      </c>
      <c r="H188" s="9">
        <f t="shared" si="19"/>
        <v>1.129066028385052E-2</v>
      </c>
      <c r="I188" s="9">
        <f t="shared" si="20"/>
        <v>5.3375817163156938E-2</v>
      </c>
      <c r="J188" s="31">
        <f t="shared" si="23"/>
        <v>7.4376958465447642E-5</v>
      </c>
      <c r="K188" s="9">
        <f t="shared" si="21"/>
        <v>0.10977705297173102</v>
      </c>
      <c r="L188" s="9">
        <f t="shared" si="24"/>
        <v>1.0643125911064696E-4</v>
      </c>
      <c r="O188" s="21">
        <f t="shared" si="22"/>
        <v>137974.74084150291</v>
      </c>
    </row>
    <row r="189" spans="1:15" x14ac:dyDescent="0.25">
      <c r="A189" s="1">
        <v>38534</v>
      </c>
      <c r="B189">
        <v>10.9</v>
      </c>
      <c r="C189">
        <v>10.9</v>
      </c>
      <c r="D189">
        <v>10.82</v>
      </c>
      <c r="E189">
        <v>10.84</v>
      </c>
      <c r="F189">
        <v>5.8172860000000002</v>
      </c>
      <c r="G189">
        <v>0</v>
      </c>
      <c r="H189" s="9">
        <f t="shared" si="19"/>
        <v>-3.5810738014314071E-3</v>
      </c>
      <c r="I189" s="9">
        <f t="shared" si="20"/>
        <v>4.8704777167951338E-2</v>
      </c>
      <c r="J189" s="31">
        <f t="shared" si="23"/>
        <v>8.6201410912615468E-5</v>
      </c>
      <c r="K189" s="9">
        <f t="shared" si="21"/>
        <v>0.12498888023373561</v>
      </c>
      <c r="L189" s="9">
        <f t="shared" si="24"/>
        <v>1.0521167751625766E-4</v>
      </c>
      <c r="O189" s="21">
        <f t="shared" si="22"/>
        <v>136434.30742530141</v>
      </c>
    </row>
    <row r="190" spans="1:15" x14ac:dyDescent="0.25">
      <c r="A190" s="1">
        <v>38504</v>
      </c>
      <c r="B190">
        <v>10.92</v>
      </c>
      <c r="C190">
        <v>10.95</v>
      </c>
      <c r="D190">
        <v>10.86</v>
      </c>
      <c r="E190">
        <v>10.92</v>
      </c>
      <c r="F190">
        <v>5.8381930000000004</v>
      </c>
      <c r="G190">
        <v>0</v>
      </c>
      <c r="H190" s="9">
        <f t="shared" si="19"/>
        <v>5.7131507376020118E-3</v>
      </c>
      <c r="I190" s="9">
        <f t="shared" si="20"/>
        <v>7.157117278835165E-2</v>
      </c>
      <c r="J190" s="31">
        <f t="shared" si="23"/>
        <v>8.0313354412491313E-5</v>
      </c>
      <c r="K190" s="9">
        <f t="shared" si="21"/>
        <v>0.13807993275452637</v>
      </c>
      <c r="L190" s="9">
        <f t="shared" si="24"/>
        <v>1.4755032884155052E-4</v>
      </c>
      <c r="O190" s="21">
        <f t="shared" si="22"/>
        <v>136924.64468314653</v>
      </c>
    </row>
    <row r="191" spans="1:15" x14ac:dyDescent="0.25">
      <c r="A191" s="1">
        <v>38473</v>
      </c>
      <c r="B191">
        <v>10.83</v>
      </c>
      <c r="C191">
        <v>10.9</v>
      </c>
      <c r="D191">
        <v>10.79</v>
      </c>
      <c r="E191">
        <v>10.9</v>
      </c>
      <c r="F191">
        <v>5.8050280000000001</v>
      </c>
      <c r="G191">
        <v>0</v>
      </c>
      <c r="H191" s="9">
        <f t="shared" si="19"/>
        <v>1.0285544824091065E-2</v>
      </c>
      <c r="I191" s="9">
        <f t="shared" si="20"/>
        <v>7.7862719015820397E-2</v>
      </c>
      <c r="J191" s="31">
        <f t="shared" si="23"/>
        <v>8.0849059071326902E-5</v>
      </c>
      <c r="K191" s="9">
        <f t="shared" si="21"/>
        <v>0.1004869607616206</v>
      </c>
      <c r="L191" s="9">
        <f t="shared" si="24"/>
        <v>1.4934592782212748E-4</v>
      </c>
      <c r="O191" s="21">
        <f t="shared" si="22"/>
        <v>136146.81739293592</v>
      </c>
    </row>
    <row r="192" spans="1:15" x14ac:dyDescent="0.25">
      <c r="A192" s="1">
        <v>38443</v>
      </c>
      <c r="B192">
        <v>10.71</v>
      </c>
      <c r="C192">
        <v>10.84</v>
      </c>
      <c r="D192">
        <v>10.71</v>
      </c>
      <c r="E192">
        <v>10.83</v>
      </c>
      <c r="F192">
        <v>5.7459280000000001</v>
      </c>
      <c r="G192">
        <v>0</v>
      </c>
      <c r="H192" s="9">
        <f t="shared" si="19"/>
        <v>1.6141394327575179E-2</v>
      </c>
      <c r="I192" s="9">
        <f t="shared" si="20"/>
        <v>7.1251416685294819E-2</v>
      </c>
      <c r="J192" s="31">
        <f t="shared" si="23"/>
        <v>8.177088919764619E-5</v>
      </c>
      <c r="K192" s="9">
        <f t="shared" si="21"/>
        <v>8.6580730026501088E-2</v>
      </c>
      <c r="L192" s="9">
        <f t="shared" si="24"/>
        <v>1.6766040791196045E-4</v>
      </c>
      <c r="O192" s="21">
        <f t="shared" si="22"/>
        <v>134760.72986537835</v>
      </c>
    </row>
    <row r="193" spans="1:15" x14ac:dyDescent="0.25">
      <c r="A193" s="1">
        <v>38412</v>
      </c>
      <c r="B193">
        <v>10.82</v>
      </c>
      <c r="C193">
        <v>10.85</v>
      </c>
      <c r="D193">
        <v>10.69</v>
      </c>
      <c r="E193">
        <v>10.7</v>
      </c>
      <c r="F193">
        <v>5.6546539999999998</v>
      </c>
      <c r="G193">
        <v>0</v>
      </c>
      <c r="H193" s="9">
        <f t="shared" si="19"/>
        <v>-8.6290490689396315E-3</v>
      </c>
      <c r="I193" s="9">
        <f t="shared" si="20"/>
        <v>5.5434119802742168E-2</v>
      </c>
      <c r="J193" s="31">
        <f t="shared" si="23"/>
        <v>1.2361506662823119E-4</v>
      </c>
      <c r="K193" s="9">
        <f t="shared" si="21"/>
        <v>9.6768650087087418E-2</v>
      </c>
      <c r="L193" s="9">
        <f t="shared" si="24"/>
        <v>1.635461294667668E-4</v>
      </c>
      <c r="O193" s="21">
        <f t="shared" si="22"/>
        <v>132620.05722594872</v>
      </c>
    </row>
    <row r="194" spans="1:15" x14ac:dyDescent="0.25">
      <c r="A194" s="1">
        <v>38384</v>
      </c>
      <c r="B194">
        <v>10.92</v>
      </c>
      <c r="C194">
        <v>11</v>
      </c>
      <c r="D194">
        <v>10.83</v>
      </c>
      <c r="E194">
        <v>10.83</v>
      </c>
      <c r="F194">
        <v>5.7038729999999997</v>
      </c>
      <c r="G194">
        <v>0</v>
      </c>
      <c r="H194" s="9">
        <f t="shared" si="19"/>
        <v>-3.4960526803129175E-3</v>
      </c>
      <c r="I194" s="9">
        <f t="shared" si="20"/>
        <v>4.322817539645931E-2</v>
      </c>
      <c r="J194" s="31">
        <f t="shared" si="23"/>
        <v>1.1789352165515243E-4</v>
      </c>
      <c r="K194" s="9">
        <f t="shared" si="21"/>
        <v>0.1183707265826601</v>
      </c>
      <c r="L194" s="9">
        <f t="shared" si="24"/>
        <v>1.5725770196357378E-4</v>
      </c>
      <c r="O194" s="21">
        <f t="shared" si="22"/>
        <v>133774.40311459266</v>
      </c>
    </row>
    <row r="195" spans="1:15" x14ac:dyDescent="0.25">
      <c r="A195" s="1">
        <v>38353</v>
      </c>
      <c r="B195">
        <v>10.84</v>
      </c>
      <c r="C195">
        <v>10.91</v>
      </c>
      <c r="D195">
        <v>10.82</v>
      </c>
      <c r="E195">
        <v>10.91</v>
      </c>
      <c r="F195">
        <v>5.723884</v>
      </c>
      <c r="G195">
        <v>0</v>
      </c>
      <c r="H195" s="9">
        <f t="shared" si="19"/>
        <v>1.1311583215279732E-2</v>
      </c>
      <c r="I195" s="9">
        <f t="shared" si="20"/>
        <v>4.1129069516599941E-2</v>
      </c>
      <c r="J195" s="31">
        <f t="shared" si="23"/>
        <v>1.2826635332536041E-4</v>
      </c>
      <c r="K195" s="9">
        <f t="shared" si="21"/>
        <v>0.12135110265487792</v>
      </c>
      <c r="L195" s="9">
        <f t="shared" si="24"/>
        <v>1.5743968602193655E-4</v>
      </c>
      <c r="O195" s="21">
        <f t="shared" si="22"/>
        <v>134243.72625357666</v>
      </c>
    </row>
    <row r="196" spans="1:15" x14ac:dyDescent="0.25">
      <c r="A196" s="1">
        <v>38322</v>
      </c>
      <c r="B196">
        <v>10.73</v>
      </c>
      <c r="C196">
        <v>10.87</v>
      </c>
      <c r="D196">
        <v>10.72</v>
      </c>
      <c r="E196">
        <v>10.83</v>
      </c>
      <c r="F196">
        <v>5.6598620000000004</v>
      </c>
      <c r="G196">
        <v>0</v>
      </c>
      <c r="H196" s="9">
        <f t="shared" si="19"/>
        <v>1.3184791331652681E-2</v>
      </c>
      <c r="I196" s="9">
        <f t="shared" si="20"/>
        <v>4.7004818004482384E-2</v>
      </c>
      <c r="J196" s="31">
        <f t="shared" si="23"/>
        <v>1.2422315683009372E-4</v>
      </c>
      <c r="K196" s="9">
        <f t="shared" si="21"/>
        <v>0.12420571241520832</v>
      </c>
      <c r="L196" s="9">
        <f t="shared" si="24"/>
        <v>1.6109375866343094E-4</v>
      </c>
      <c r="O196" s="21">
        <f t="shared" si="22"/>
        <v>132742.20179182893</v>
      </c>
    </row>
    <row r="197" spans="1:15" x14ac:dyDescent="0.25">
      <c r="A197" s="1">
        <v>38292</v>
      </c>
      <c r="B197">
        <v>10.85</v>
      </c>
      <c r="C197">
        <v>10.85</v>
      </c>
      <c r="D197">
        <v>10.73</v>
      </c>
      <c r="E197">
        <v>10.73</v>
      </c>
      <c r="F197">
        <v>5.5862090000000002</v>
      </c>
      <c r="G197">
        <v>0</v>
      </c>
      <c r="H197" s="9">
        <f t="shared" si="19"/>
        <v>-8.1347309599533232E-3</v>
      </c>
      <c r="I197" s="9">
        <f t="shared" si="20"/>
        <v>3.6547797798726599E-2</v>
      </c>
      <c r="J197" s="31">
        <f t="shared" si="23"/>
        <v>1.1767699836585047E-4</v>
      </c>
      <c r="K197" s="9">
        <f t="shared" si="21"/>
        <v>0.10290600713801865</v>
      </c>
      <c r="L197" s="9">
        <f t="shared" si="24"/>
        <v>1.6879781879789241E-4</v>
      </c>
      <c r="O197" s="21">
        <f t="shared" si="22"/>
        <v>131014.79900558191</v>
      </c>
    </row>
    <row r="198" spans="1:15" x14ac:dyDescent="0.25">
      <c r="A198" s="1">
        <v>38261</v>
      </c>
      <c r="B198">
        <v>10.78</v>
      </c>
      <c r="C198">
        <v>10.89</v>
      </c>
      <c r="D198">
        <v>10.76</v>
      </c>
      <c r="E198">
        <v>10.86</v>
      </c>
      <c r="F198">
        <v>5.6320240000000004</v>
      </c>
      <c r="G198">
        <v>0</v>
      </c>
      <c r="H198" s="9">
        <f t="shared" si="19"/>
        <v>8.4431687756386115E-3</v>
      </c>
      <c r="I198" s="9">
        <f t="shared" si="20"/>
        <v>5.3035991539849274E-2</v>
      </c>
      <c r="J198" s="31">
        <f t="shared" si="23"/>
        <v>1.0766849331198683E-4</v>
      </c>
      <c r="K198" s="9">
        <f t="shared" si="21"/>
        <v>0.13481788587875071</v>
      </c>
      <c r="L198" s="9">
        <f t="shared" si="24"/>
        <v>1.6195222436137828E-4</v>
      </c>
      <c r="O198" s="21">
        <f t="shared" si="22"/>
        <v>132089.31000515976</v>
      </c>
    </row>
    <row r="199" spans="1:15" x14ac:dyDescent="0.25">
      <c r="A199" s="1">
        <v>38231</v>
      </c>
      <c r="B199">
        <v>10.79</v>
      </c>
      <c r="C199">
        <v>10.88</v>
      </c>
      <c r="D199">
        <v>10.74</v>
      </c>
      <c r="E199">
        <v>10.81</v>
      </c>
      <c r="F199">
        <v>5.5848699999999996</v>
      </c>
      <c r="G199">
        <v>0</v>
      </c>
      <c r="H199" s="9">
        <f t="shared" si="19"/>
        <v>6.8062407215281747E-3</v>
      </c>
      <c r="I199" s="9">
        <f t="shared" si="20"/>
        <v>5.6288533678515405E-2</v>
      </c>
      <c r="J199" s="31">
        <f t="shared" si="23"/>
        <v>1.1157384334744132E-4</v>
      </c>
      <c r="K199" s="9">
        <f t="shared" si="21"/>
        <v>0.12607675404903063</v>
      </c>
      <c r="L199" s="9">
        <f t="shared" si="24"/>
        <v>1.9846988432409025E-4</v>
      </c>
      <c r="O199" s="21">
        <f t="shared" si="22"/>
        <v>130983.39509357853</v>
      </c>
    </row>
    <row r="200" spans="1:15" x14ac:dyDescent="0.25">
      <c r="A200" s="1">
        <v>38200</v>
      </c>
      <c r="B200">
        <v>10.64</v>
      </c>
      <c r="C200">
        <v>10.78</v>
      </c>
      <c r="D200">
        <v>10.64</v>
      </c>
      <c r="E200">
        <v>10.78</v>
      </c>
      <c r="F200">
        <v>5.5471149999999998</v>
      </c>
      <c r="G200">
        <v>0</v>
      </c>
      <c r="H200" s="9">
        <f t="shared" si="19"/>
        <v>1.8145259353683E-2</v>
      </c>
      <c r="I200" s="9">
        <f t="shared" si="20"/>
        <v>4.6421123422124184E-2</v>
      </c>
      <c r="J200" s="31">
        <f t="shared" si="23"/>
        <v>1.4762492252447864E-4</v>
      </c>
      <c r="K200" s="9">
        <f t="shared" si="21"/>
        <v>9.1040924299221906E-2</v>
      </c>
      <c r="L200" s="9">
        <f t="shared" si="24"/>
        <v>2.0699626703827537E-4</v>
      </c>
      <c r="O200" s="21">
        <f t="shared" si="22"/>
        <v>130097.91735072005</v>
      </c>
    </row>
    <row r="201" spans="1:15" x14ac:dyDescent="0.25">
      <c r="A201" s="1">
        <v>38169</v>
      </c>
      <c r="B201">
        <v>10.56</v>
      </c>
      <c r="C201">
        <v>10.66</v>
      </c>
      <c r="D201">
        <v>10.56</v>
      </c>
      <c r="E201">
        <v>10.63</v>
      </c>
      <c r="F201">
        <v>5.4482549999999996</v>
      </c>
      <c r="G201">
        <v>0</v>
      </c>
      <c r="H201" s="9">
        <f t="shared" si="19"/>
        <v>1.161802289179968E-2</v>
      </c>
      <c r="I201" s="9">
        <f t="shared" si="20"/>
        <v>5.3622993897472222E-2</v>
      </c>
      <c r="J201" s="31">
        <f t="shared" si="23"/>
        <v>1.336885761226111E-4</v>
      </c>
      <c r="K201" s="9">
        <f t="shared" si="21"/>
        <v>9.141363301732286E-2</v>
      </c>
      <c r="L201" s="9">
        <f t="shared" si="24"/>
        <v>1.986515843330515E-4</v>
      </c>
      <c r="O201" s="21">
        <f t="shared" si="22"/>
        <v>127779.32829870071</v>
      </c>
    </row>
    <row r="202" spans="1:15" x14ac:dyDescent="0.25">
      <c r="A202" s="1">
        <v>38139</v>
      </c>
      <c r="B202">
        <v>10.53</v>
      </c>
      <c r="C202">
        <v>10.55</v>
      </c>
      <c r="D202">
        <v>10.47</v>
      </c>
      <c r="E202">
        <v>10.55</v>
      </c>
      <c r="F202">
        <v>5.3856840000000004</v>
      </c>
      <c r="G202">
        <v>0</v>
      </c>
      <c r="H202" s="9">
        <f t="shared" ref="H202:H248" si="25">(F202-F203)/F203</f>
        <v>4.0887415956701147E-3</v>
      </c>
      <c r="I202" s="9">
        <f t="shared" ref="I202:I238" si="26">(F202-F213)/F213</f>
        <v>4.9869177767355187E-2</v>
      </c>
      <c r="J202" s="31">
        <f t="shared" si="23"/>
        <v>2.1483022016649455E-4</v>
      </c>
      <c r="K202" s="9">
        <f t="shared" ref="K202:K226" si="27">(F202-F225)/F225</f>
        <v>8.475940433425698E-2</v>
      </c>
      <c r="L202" s="9">
        <f t="shared" si="24"/>
        <v>1.9686833203484116E-4</v>
      </c>
      <c r="O202" s="21">
        <f t="shared" ref="O202:O247" si="28">O203+O203*H202</f>
        <v>126311.83451381401</v>
      </c>
    </row>
    <row r="203" spans="1:15" x14ac:dyDescent="0.25">
      <c r="A203" s="1">
        <v>38108</v>
      </c>
      <c r="B203">
        <v>10.58</v>
      </c>
      <c r="C203">
        <v>10.58</v>
      </c>
      <c r="D203">
        <v>10.42</v>
      </c>
      <c r="E203">
        <v>10.55</v>
      </c>
      <c r="F203">
        <v>5.363753</v>
      </c>
      <c r="G203">
        <v>0</v>
      </c>
      <c r="H203" s="9">
        <f t="shared" si="25"/>
        <v>1.1378108005048334E-3</v>
      </c>
      <c r="I203" s="9">
        <f t="shared" si="26"/>
        <v>1.6832345553893055E-2</v>
      </c>
      <c r="J203" s="31">
        <f t="shared" ref="J203:J237" si="29">VAR(H203:H214)</f>
        <v>2.1573050141467499E-4</v>
      </c>
      <c r="K203" s="9">
        <f t="shared" si="27"/>
        <v>8.9206329221884262E-2</v>
      </c>
      <c r="L203" s="9">
        <f t="shared" ref="L203:L225" si="30">VAR(H203:H226)</f>
        <v>1.981102902350235E-4</v>
      </c>
      <c r="O203" s="21">
        <f t="shared" si="28"/>
        <v>125797.48112012762</v>
      </c>
    </row>
    <row r="204" spans="1:15" x14ac:dyDescent="0.25">
      <c r="A204" s="1">
        <v>38078</v>
      </c>
      <c r="B204">
        <v>10.83</v>
      </c>
      <c r="C204">
        <v>10.83</v>
      </c>
      <c r="D204">
        <v>10.58</v>
      </c>
      <c r="E204">
        <v>10.58</v>
      </c>
      <c r="F204">
        <v>5.3576569999999997</v>
      </c>
      <c r="G204">
        <v>0</v>
      </c>
      <c r="H204" s="9">
        <f t="shared" si="25"/>
        <v>-2.0094112104167134E-2</v>
      </c>
      <c r="I204" s="9">
        <f t="shared" si="26"/>
        <v>1.3156944238005291E-2</v>
      </c>
      <c r="J204" s="31">
        <f t="shared" si="29"/>
        <v>2.6522658465750917E-4</v>
      </c>
      <c r="K204" s="9">
        <f t="shared" si="27"/>
        <v>9.8072245400221483E-2</v>
      </c>
      <c r="L204" s="9">
        <f t="shared" si="30"/>
        <v>1.9811390035765424E-4</v>
      </c>
      <c r="O204" s="21">
        <f t="shared" si="28"/>
        <v>125654.51006144755</v>
      </c>
    </row>
    <row r="205" spans="1:15" x14ac:dyDescent="0.25">
      <c r="A205" s="1">
        <v>38047</v>
      </c>
      <c r="B205">
        <v>10.94</v>
      </c>
      <c r="C205">
        <v>11.01</v>
      </c>
      <c r="D205">
        <v>10.82</v>
      </c>
      <c r="E205">
        <v>10.84</v>
      </c>
      <c r="F205">
        <v>5.4675219999999998</v>
      </c>
      <c r="G205">
        <v>0</v>
      </c>
      <c r="H205" s="9">
        <f t="shared" si="25"/>
        <v>-5.5011435554006118E-3</v>
      </c>
      <c r="I205" s="9">
        <f t="shared" si="26"/>
        <v>6.0472793430235046E-2</v>
      </c>
      <c r="J205" s="31">
        <f t="shared" si="29"/>
        <v>2.132854662368177E-4</v>
      </c>
      <c r="K205" s="9">
        <f t="shared" si="27"/>
        <v>0.1286873919055222</v>
      </c>
      <c r="L205" s="9">
        <f t="shared" si="30"/>
        <v>1.7595616775797749E-4</v>
      </c>
      <c r="O205" s="21">
        <f t="shared" si="28"/>
        <v>128231.20221398755</v>
      </c>
    </row>
    <row r="206" spans="1:15" x14ac:dyDescent="0.25">
      <c r="A206" s="1">
        <v>38018</v>
      </c>
      <c r="B206">
        <v>10.81</v>
      </c>
      <c r="C206">
        <v>10.94</v>
      </c>
      <c r="D206">
        <v>10.81</v>
      </c>
      <c r="E206">
        <v>10.94</v>
      </c>
      <c r="F206">
        <v>5.4977660000000004</v>
      </c>
      <c r="G206">
        <v>0</v>
      </c>
      <c r="H206" s="9">
        <f t="shared" si="25"/>
        <v>1.7019052807512106E-2</v>
      </c>
      <c r="I206" s="9">
        <f t="shared" si="26"/>
        <v>7.7958880922041146E-2</v>
      </c>
      <c r="J206" s="31">
        <f t="shared" si="29"/>
        <v>2.0542518829345699E-4</v>
      </c>
      <c r="K206" s="9">
        <f t="shared" si="27"/>
        <v>0.15325522133457739</v>
      </c>
      <c r="L206" s="9">
        <f t="shared" si="30"/>
        <v>1.8411435398553327E-4</v>
      </c>
      <c r="O206" s="21">
        <f t="shared" si="28"/>
        <v>128940.52253858066</v>
      </c>
    </row>
    <row r="207" spans="1:15" x14ac:dyDescent="0.25">
      <c r="A207" s="1">
        <v>37987</v>
      </c>
      <c r="B207">
        <v>10.8</v>
      </c>
      <c r="C207">
        <v>10.91</v>
      </c>
      <c r="D207">
        <v>10.78</v>
      </c>
      <c r="E207">
        <v>10.8</v>
      </c>
      <c r="F207">
        <v>5.4057649999999997</v>
      </c>
      <c r="G207">
        <v>0</v>
      </c>
      <c r="H207" s="9">
        <f t="shared" si="25"/>
        <v>3.0655505670183071E-3</v>
      </c>
      <c r="I207" s="9">
        <f t="shared" si="26"/>
        <v>5.9029243681937973E-2</v>
      </c>
      <c r="J207" s="31">
        <f t="shared" si="29"/>
        <v>2.0013674129348879E-4</v>
      </c>
      <c r="K207" s="9">
        <f t="shared" si="27"/>
        <v>0.1203451376751806</v>
      </c>
      <c r="L207" s="9">
        <f t="shared" si="30"/>
        <v>1.7932024317920224E-4</v>
      </c>
      <c r="O207" s="21">
        <f t="shared" si="28"/>
        <v>126782.79938083403</v>
      </c>
    </row>
    <row r="208" spans="1:15" x14ac:dyDescent="0.25">
      <c r="A208" s="1">
        <v>37956</v>
      </c>
      <c r="B208">
        <v>10.73</v>
      </c>
      <c r="C208">
        <v>10.82</v>
      </c>
      <c r="D208">
        <v>10.71</v>
      </c>
      <c r="E208">
        <v>10.81</v>
      </c>
      <c r="F208">
        <v>5.3892439999999997</v>
      </c>
      <c r="G208">
        <v>0</v>
      </c>
      <c r="H208" s="9">
        <f t="shared" si="25"/>
        <v>7.6427052140017127E-3</v>
      </c>
      <c r="I208" s="9">
        <f t="shared" si="26"/>
        <v>7.0453465190385603E-2</v>
      </c>
      <c r="J208" s="31">
        <f t="shared" si="29"/>
        <v>2.1190851118865967E-4</v>
      </c>
      <c r="K208" s="9">
        <f t="shared" si="27"/>
        <v>0.12850372081550107</v>
      </c>
      <c r="L208" s="9">
        <f t="shared" si="30"/>
        <v>1.8114969131776391E-4</v>
      </c>
      <c r="O208" s="21">
        <f t="shared" si="28"/>
        <v>126395.32811107466</v>
      </c>
    </row>
    <row r="209" spans="1:15" x14ac:dyDescent="0.25">
      <c r="A209" s="1">
        <v>37926</v>
      </c>
      <c r="B209">
        <v>10.68</v>
      </c>
      <c r="C209">
        <v>10.77</v>
      </c>
      <c r="D209">
        <v>10.67</v>
      </c>
      <c r="E209">
        <v>10.77</v>
      </c>
      <c r="F209">
        <v>5.3483679999999998</v>
      </c>
      <c r="G209">
        <v>0</v>
      </c>
      <c r="H209" s="9">
        <f t="shared" si="25"/>
        <v>1.1557975797663027E-2</v>
      </c>
      <c r="I209" s="9">
        <f t="shared" si="26"/>
        <v>5.5948174439006855E-2</v>
      </c>
      <c r="J209" s="31">
        <f t="shared" si="29"/>
        <v>2.3136935791883667E-4</v>
      </c>
      <c r="K209" s="9">
        <f t="shared" si="27"/>
        <v>0.13380020584223071</v>
      </c>
      <c r="L209" s="9">
        <f t="shared" si="30"/>
        <v>1.8847250071492544E-4</v>
      </c>
      <c r="O209" s="21">
        <f t="shared" si="28"/>
        <v>125436.65275106716</v>
      </c>
    </row>
    <row r="210" spans="1:15" x14ac:dyDescent="0.25">
      <c r="A210" s="1">
        <v>37895</v>
      </c>
      <c r="B210">
        <v>10.76</v>
      </c>
      <c r="C210">
        <v>10.76</v>
      </c>
      <c r="D210">
        <v>10.61</v>
      </c>
      <c r="E210">
        <v>10.69</v>
      </c>
      <c r="F210">
        <v>5.2872579999999996</v>
      </c>
      <c r="G210">
        <v>0</v>
      </c>
      <c r="H210" s="9">
        <f t="shared" si="25"/>
        <v>-2.5989264360639294E-3</v>
      </c>
      <c r="I210" s="9">
        <f t="shared" si="26"/>
        <v>6.5349676360667283E-2</v>
      </c>
      <c r="J210" s="31">
        <f t="shared" si="29"/>
        <v>2.309504790488276E-4</v>
      </c>
      <c r="K210" s="9">
        <f t="shared" si="27"/>
        <v>0.11204313179139776</v>
      </c>
      <c r="L210" s="9">
        <f t="shared" si="30"/>
        <v>1.9113902115452751E-4</v>
      </c>
      <c r="O210" s="21">
        <f t="shared" si="28"/>
        <v>124003.42417561803</v>
      </c>
    </row>
    <row r="211" spans="1:15" x14ac:dyDescent="0.25">
      <c r="A211" s="1">
        <v>37865</v>
      </c>
      <c r="B211">
        <v>10.51</v>
      </c>
      <c r="C211">
        <v>10.76</v>
      </c>
      <c r="D211">
        <v>10.51</v>
      </c>
      <c r="E211">
        <v>10.76</v>
      </c>
      <c r="F211">
        <v>5.3010349999999997</v>
      </c>
      <c r="G211">
        <v>0</v>
      </c>
      <c r="H211" s="9">
        <f t="shared" si="25"/>
        <v>2.5152524515700301E-2</v>
      </c>
      <c r="I211" s="9">
        <f t="shared" si="26"/>
        <v>6.8847132681746068E-2</v>
      </c>
      <c r="J211" s="31">
        <f t="shared" si="29"/>
        <v>3.0307479886814917E-4</v>
      </c>
      <c r="K211" s="9">
        <f t="shared" si="27"/>
        <v>0.10847232360905001</v>
      </c>
      <c r="L211" s="9">
        <f t="shared" si="30"/>
        <v>1.8911338392997267E-4</v>
      </c>
      <c r="O211" s="21">
        <f t="shared" si="28"/>
        <v>124326.53970636525</v>
      </c>
    </row>
    <row r="212" spans="1:15" x14ac:dyDescent="0.25">
      <c r="A212" s="1">
        <v>37834</v>
      </c>
      <c r="B212">
        <v>10.51</v>
      </c>
      <c r="C212">
        <v>10.59</v>
      </c>
      <c r="D212">
        <v>10.49</v>
      </c>
      <c r="E212">
        <v>10.54</v>
      </c>
      <c r="F212">
        <v>5.1709719999999999</v>
      </c>
      <c r="G212">
        <v>0</v>
      </c>
      <c r="H212" s="9">
        <f t="shared" si="25"/>
        <v>8.0138608017135265E-3</v>
      </c>
      <c r="I212" s="9">
        <f t="shared" si="26"/>
        <v>1.7058790092759242E-2</v>
      </c>
      <c r="J212" s="31">
        <f t="shared" si="29"/>
        <v>2.8070465968539816E-4</v>
      </c>
      <c r="K212" s="9">
        <f t="shared" si="27"/>
        <v>8.8088283134266671E-2</v>
      </c>
      <c r="L212" s="9">
        <f t="shared" si="30"/>
        <v>1.8064162000174875E-4</v>
      </c>
      <c r="O212" s="21">
        <f t="shared" si="28"/>
        <v>121276.13865565931</v>
      </c>
    </row>
    <row r="213" spans="1:15" x14ac:dyDescent="0.25">
      <c r="A213" s="1">
        <v>37803</v>
      </c>
      <c r="B213">
        <v>10.84</v>
      </c>
      <c r="C213">
        <v>10.84</v>
      </c>
      <c r="D213">
        <v>10.5</v>
      </c>
      <c r="E213">
        <v>10.5</v>
      </c>
      <c r="F213">
        <v>5.1298620000000001</v>
      </c>
      <c r="G213">
        <v>0</v>
      </c>
      <c r="H213" s="9">
        <f t="shared" si="25"/>
        <v>-2.7507491521741381E-2</v>
      </c>
      <c r="I213" s="9">
        <f t="shared" si="26"/>
        <v>2.7632025721540283E-2</v>
      </c>
      <c r="J213" s="31">
        <f t="shared" si="29"/>
        <v>2.7894795875179175E-4</v>
      </c>
      <c r="K213" s="9">
        <f t="shared" si="27"/>
        <v>6.6288778723536945E-2</v>
      </c>
      <c r="L213" s="9">
        <f t="shared" si="30"/>
        <v>1.8988225191529702E-4</v>
      </c>
      <c r="O213" s="21">
        <f t="shared" si="28"/>
        <v>120311.97523335996</v>
      </c>
    </row>
    <row r="214" spans="1:15" x14ac:dyDescent="0.25">
      <c r="A214" s="1">
        <v>37773</v>
      </c>
      <c r="B214">
        <v>10.88</v>
      </c>
      <c r="C214">
        <v>11.01</v>
      </c>
      <c r="D214">
        <v>10.84</v>
      </c>
      <c r="E214">
        <v>10.84</v>
      </c>
      <c r="F214">
        <v>5.2749629999999996</v>
      </c>
      <c r="G214">
        <v>0</v>
      </c>
      <c r="H214" s="9">
        <f t="shared" si="25"/>
        <v>-2.4808616810406015E-3</v>
      </c>
      <c r="I214" s="9">
        <f t="shared" si="26"/>
        <v>6.2458495850340343E-2</v>
      </c>
      <c r="J214" s="31">
        <f t="shared" si="29"/>
        <v>1.8807190685143327E-4</v>
      </c>
      <c r="K214" s="9">
        <f t="shared" si="27"/>
        <v>0.1168819317301924</v>
      </c>
      <c r="L214" s="9">
        <f t="shared" si="30"/>
        <v>1.4890654839589296E-4</v>
      </c>
      <c r="O214" s="21">
        <f t="shared" si="28"/>
        <v>123715.0663727192</v>
      </c>
    </row>
    <row r="215" spans="1:15" x14ac:dyDescent="0.25">
      <c r="A215" s="1">
        <v>37742</v>
      </c>
      <c r="B215">
        <v>10.69</v>
      </c>
      <c r="C215">
        <v>10.93</v>
      </c>
      <c r="D215">
        <v>10.69</v>
      </c>
      <c r="E215">
        <v>10.91</v>
      </c>
      <c r="F215">
        <v>5.2880820000000002</v>
      </c>
      <c r="G215">
        <v>0</v>
      </c>
      <c r="H215" s="9">
        <f t="shared" si="25"/>
        <v>2.5668866156943602E-2</v>
      </c>
      <c r="I215" s="9">
        <f t="shared" si="26"/>
        <v>7.3839974332211109E-2</v>
      </c>
      <c r="J215" s="31">
        <f t="shared" si="29"/>
        <v>1.8182494771880073E-4</v>
      </c>
      <c r="K215" s="9">
        <f t="shared" si="27"/>
        <v>0.13424728051915472</v>
      </c>
      <c r="L215" s="9">
        <f t="shared" si="30"/>
        <v>1.4682098269252702E-4</v>
      </c>
      <c r="O215" s="21">
        <f t="shared" si="28"/>
        <v>124022.74965992781</v>
      </c>
    </row>
    <row r="216" spans="1:15" x14ac:dyDescent="0.25">
      <c r="A216" s="1">
        <v>37712</v>
      </c>
      <c r="B216">
        <v>10.61</v>
      </c>
      <c r="C216">
        <v>10.68</v>
      </c>
      <c r="D216">
        <v>10.54</v>
      </c>
      <c r="E216">
        <v>10.68</v>
      </c>
      <c r="F216">
        <v>5.1557399999999998</v>
      </c>
      <c r="G216">
        <v>0</v>
      </c>
      <c r="H216" s="9">
        <f t="shared" si="25"/>
        <v>1.0897102700443013E-2</v>
      </c>
      <c r="I216" s="9">
        <f t="shared" si="26"/>
        <v>5.6688585794077151E-2</v>
      </c>
      <c r="J216" s="31">
        <f t="shared" si="29"/>
        <v>1.4694174458247428E-4</v>
      </c>
      <c r="K216" s="9">
        <f t="shared" si="27"/>
        <v>0.11625266601036235</v>
      </c>
      <c r="L216" s="9">
        <f t="shared" si="30"/>
        <v>1.3103948934328885E-4</v>
      </c>
      <c r="O216" s="21">
        <f t="shared" si="28"/>
        <v>120918.89863502044</v>
      </c>
    </row>
    <row r="217" spans="1:15" x14ac:dyDescent="0.25">
      <c r="A217" s="1">
        <v>37681</v>
      </c>
      <c r="B217">
        <v>10.66</v>
      </c>
      <c r="C217">
        <v>10.71</v>
      </c>
      <c r="D217">
        <v>10.49</v>
      </c>
      <c r="E217">
        <v>10.61</v>
      </c>
      <c r="F217">
        <v>5.1001630000000002</v>
      </c>
      <c r="G217">
        <v>0</v>
      </c>
      <c r="H217" s="9">
        <f t="shared" si="25"/>
        <v>-8.4044264880098348E-4</v>
      </c>
      <c r="I217" s="9">
        <f t="shared" si="26"/>
        <v>5.2851671152497288E-2</v>
      </c>
      <c r="J217" s="31">
        <f t="shared" si="29"/>
        <v>1.5460167034029809E-4</v>
      </c>
      <c r="K217" s="9">
        <f t="shared" si="27"/>
        <v>0.11772463958367635</v>
      </c>
      <c r="L217" s="9">
        <f t="shared" si="30"/>
        <v>1.381165679506069E-4</v>
      </c>
      <c r="O217" s="21">
        <f t="shared" si="28"/>
        <v>119615.43693419021</v>
      </c>
    </row>
    <row r="218" spans="1:15" x14ac:dyDescent="0.25">
      <c r="A218" s="1">
        <v>37653</v>
      </c>
      <c r="B218">
        <v>10.56</v>
      </c>
      <c r="C218">
        <v>10.66</v>
      </c>
      <c r="D218">
        <v>10.56</v>
      </c>
      <c r="E218">
        <v>10.66</v>
      </c>
      <c r="F218">
        <v>5.1044530000000004</v>
      </c>
      <c r="G218">
        <v>0</v>
      </c>
      <c r="H218" s="9">
        <f t="shared" si="25"/>
        <v>1.3886066719461953E-2</v>
      </c>
      <c r="I218" s="9">
        <f t="shared" si="26"/>
        <v>7.0750751179105745E-2</v>
      </c>
      <c r="J218" s="31">
        <f t="shared" si="29"/>
        <v>1.7828785485426025E-4</v>
      </c>
      <c r="K218" s="9">
        <f t="shared" si="27"/>
        <v>0.10812220131169721</v>
      </c>
      <c r="L218" s="9">
        <f t="shared" si="30"/>
        <v>1.3914370546807626E-4</v>
      </c>
      <c r="O218" s="21">
        <f t="shared" si="28"/>
        <v>119716.05140954083</v>
      </c>
    </row>
    <row r="219" spans="1:15" x14ac:dyDescent="0.25">
      <c r="A219" s="1">
        <v>37622</v>
      </c>
      <c r="B219">
        <v>10.65</v>
      </c>
      <c r="C219">
        <v>10.65</v>
      </c>
      <c r="D219">
        <v>10.56</v>
      </c>
      <c r="E219">
        <v>10.56</v>
      </c>
      <c r="F219">
        <v>5.0345430000000002</v>
      </c>
      <c r="G219">
        <v>0</v>
      </c>
      <c r="H219" s="9">
        <f t="shared" si="25"/>
        <v>-6.0114618170101011E-3</v>
      </c>
      <c r="I219" s="9">
        <f t="shared" si="26"/>
        <v>4.3409354729000857E-2</v>
      </c>
      <c r="J219" s="31">
        <f t="shared" si="29"/>
        <v>1.7349891734190663E-4</v>
      </c>
      <c r="K219" s="9">
        <f t="shared" si="27"/>
        <v>0.10591351696166233</v>
      </c>
      <c r="L219" s="9">
        <f t="shared" si="30"/>
        <v>1.3611501222830246E-4</v>
      </c>
      <c r="O219" s="21">
        <f t="shared" si="28"/>
        <v>118076.43416670579</v>
      </c>
    </row>
    <row r="220" spans="1:15" x14ac:dyDescent="0.25">
      <c r="A220" s="1">
        <v>37591</v>
      </c>
      <c r="B220">
        <v>10.48</v>
      </c>
      <c r="C220">
        <v>10.67</v>
      </c>
      <c r="D220">
        <v>10.48</v>
      </c>
      <c r="E220">
        <v>10.67</v>
      </c>
      <c r="F220">
        <v>5.064991</v>
      </c>
      <c r="G220">
        <v>0</v>
      </c>
      <c r="H220" s="9">
        <f t="shared" si="25"/>
        <v>2.0564255162069452E-2</v>
      </c>
      <c r="I220" s="9">
        <f t="shared" si="26"/>
        <v>6.0605381644814368E-2</v>
      </c>
      <c r="J220" s="31">
        <f t="shared" si="29"/>
        <v>1.6655984228473465E-4</v>
      </c>
      <c r="K220" s="9">
        <f t="shared" si="27"/>
        <v>0.122045293936514</v>
      </c>
      <c r="L220" s="9">
        <f t="shared" si="30"/>
        <v>1.3147657384585316E-4</v>
      </c>
      <c r="O220" s="21">
        <f t="shared" si="28"/>
        <v>118790.538955861</v>
      </c>
    </row>
    <row r="221" spans="1:15" x14ac:dyDescent="0.25">
      <c r="A221" s="1">
        <v>37561</v>
      </c>
      <c r="B221">
        <v>10.53</v>
      </c>
      <c r="C221">
        <v>10.65</v>
      </c>
      <c r="D221">
        <v>10.5</v>
      </c>
      <c r="E221">
        <v>10.5</v>
      </c>
      <c r="F221">
        <v>4.9629320000000003</v>
      </c>
      <c r="G221">
        <v>0</v>
      </c>
      <c r="H221" s="9">
        <f t="shared" si="25"/>
        <v>6.7546014966587628E-4</v>
      </c>
      <c r="I221" s="9">
        <f t="shared" si="26"/>
        <v>5.2091651730208986E-2</v>
      </c>
      <c r="J221" s="31">
        <f t="shared" si="29"/>
        <v>1.5872041300785244E-4</v>
      </c>
      <c r="K221" s="9">
        <f t="shared" si="27"/>
        <v>0.10880415520164294</v>
      </c>
      <c r="L221" s="9">
        <f t="shared" si="30"/>
        <v>1.352835365995125E-4</v>
      </c>
      <c r="O221" s="21">
        <f t="shared" si="28"/>
        <v>116396.92293259538</v>
      </c>
    </row>
    <row r="222" spans="1:15" x14ac:dyDescent="0.25">
      <c r="A222" s="1">
        <v>37530</v>
      </c>
      <c r="B222">
        <v>10.83</v>
      </c>
      <c r="C222">
        <v>10.83</v>
      </c>
      <c r="D222">
        <v>10.39</v>
      </c>
      <c r="E222">
        <v>10.54</v>
      </c>
      <c r="F222">
        <v>4.9595820000000002</v>
      </c>
      <c r="G222">
        <v>0</v>
      </c>
      <c r="H222" s="9">
        <f t="shared" si="25"/>
        <v>-2.4518703971743161E-2</v>
      </c>
      <c r="I222" s="9">
        <f t="shared" si="26"/>
        <v>4.3124640344058239E-2</v>
      </c>
      <c r="J222" s="31">
        <f t="shared" si="29"/>
        <v>1.6572429388487023E-4</v>
      </c>
      <c r="K222" s="9">
        <f t="shared" si="27"/>
        <v>0.13376438299045515</v>
      </c>
      <c r="L222" s="9">
        <f t="shared" si="30"/>
        <v>1.3432172465319248E-4</v>
      </c>
      <c r="O222" s="21">
        <f t="shared" si="28"/>
        <v>116318.35451944279</v>
      </c>
    </row>
    <row r="223" spans="1:15" x14ac:dyDescent="0.25">
      <c r="A223" s="1">
        <v>37500</v>
      </c>
      <c r="B223">
        <v>10.74</v>
      </c>
      <c r="C223">
        <v>10.87</v>
      </c>
      <c r="D223">
        <v>10.74</v>
      </c>
      <c r="E223">
        <v>10.85</v>
      </c>
      <c r="F223">
        <v>5.0842409999999996</v>
      </c>
      <c r="G223">
        <v>0</v>
      </c>
      <c r="H223" s="9">
        <f t="shared" si="25"/>
        <v>1.8493066302077733E-2</v>
      </c>
      <c r="I223" s="9">
        <f t="shared" si="26"/>
        <v>6.3139638779672255E-2</v>
      </c>
      <c r="J223" s="31">
        <f t="shared" si="29"/>
        <v>9.0034499457479023E-5</v>
      </c>
      <c r="K223" s="9">
        <f t="shared" si="27"/>
        <v>0.16781141520595705</v>
      </c>
      <c r="L223" s="9">
        <f t="shared" si="30"/>
        <v>9.3549543019261076E-5</v>
      </c>
      <c r="O223" s="21">
        <f t="shared" si="28"/>
        <v>119242.01416576764</v>
      </c>
    </row>
    <row r="224" spans="1:15" x14ac:dyDescent="0.25">
      <c r="A224" s="1">
        <v>37469</v>
      </c>
      <c r="B224">
        <v>10.69</v>
      </c>
      <c r="C224">
        <v>10.76</v>
      </c>
      <c r="D224">
        <v>10.67</v>
      </c>
      <c r="E224">
        <v>10.7</v>
      </c>
      <c r="F224">
        <v>4.9919250000000002</v>
      </c>
      <c r="G224">
        <v>0</v>
      </c>
      <c r="H224" s="9">
        <f t="shared" si="25"/>
        <v>5.4502992528498821E-3</v>
      </c>
      <c r="I224" s="9">
        <f t="shared" si="26"/>
        <v>5.0412785601048407E-2</v>
      </c>
      <c r="J224" s="31">
        <f t="shared" si="29"/>
        <v>9.6998805625513629E-5</v>
      </c>
      <c r="K224" s="9">
        <f t="shared" si="27"/>
        <v>0.15647810060444969</v>
      </c>
      <c r="L224" s="9">
        <f t="shared" si="30"/>
        <v>9.1989297401848309E-5</v>
      </c>
      <c r="O224" s="21">
        <f t="shared" si="28"/>
        <v>117076.90323185893</v>
      </c>
    </row>
    <row r="225" spans="1:15" x14ac:dyDescent="0.25">
      <c r="A225" s="1">
        <v>37438</v>
      </c>
      <c r="B225">
        <v>10.63</v>
      </c>
      <c r="C225">
        <v>10.73</v>
      </c>
      <c r="D225">
        <v>10.63</v>
      </c>
      <c r="E225">
        <v>10.69</v>
      </c>
      <c r="F225">
        <v>4.9648649999999996</v>
      </c>
      <c r="G225">
        <v>0</v>
      </c>
      <c r="H225" s="9">
        <f t="shared" si="25"/>
        <v>8.2049605438971589E-3</v>
      </c>
      <c r="I225" s="9">
        <f t="shared" si="26"/>
        <v>3.1992641785925771E-2</v>
      </c>
      <c r="J225" s="31">
        <f t="shared" si="29"/>
        <v>1.1705651260044623E-4</v>
      </c>
      <c r="K225" s="9">
        <f t="shared" si="27"/>
        <v>0.14553461235231369</v>
      </c>
      <c r="L225" s="9">
        <f t="shared" si="30"/>
        <v>9.6587105933515664E-5</v>
      </c>
      <c r="O225" s="21">
        <f t="shared" si="28"/>
        <v>116442.25807964728</v>
      </c>
    </row>
    <row r="226" spans="1:15" x14ac:dyDescent="0.25">
      <c r="A226" s="1">
        <v>37408</v>
      </c>
      <c r="B226">
        <v>10.6</v>
      </c>
      <c r="C226">
        <v>10.67</v>
      </c>
      <c r="D226">
        <v>10.6</v>
      </c>
      <c r="E226">
        <v>10.65</v>
      </c>
      <c r="F226">
        <v>4.9244599999999998</v>
      </c>
      <c r="G226">
        <v>0</v>
      </c>
      <c r="H226" s="9">
        <f t="shared" si="25"/>
        <v>9.2868672973232258E-3</v>
      </c>
      <c r="I226" s="9">
        <f t="shared" si="26"/>
        <v>4.2669000242857337E-2</v>
      </c>
      <c r="J226" s="31">
        <f t="shared" si="29"/>
        <v>1.2248586057385524E-4</v>
      </c>
      <c r="K226" s="9">
        <f t="shared" si="27"/>
        <v>0.15494629203996435</v>
      </c>
      <c r="L226" s="9" t="s">
        <v>7</v>
      </c>
      <c r="O226" s="21">
        <f t="shared" si="28"/>
        <v>115494.62920399645</v>
      </c>
    </row>
    <row r="227" spans="1:15" x14ac:dyDescent="0.25">
      <c r="A227" s="1">
        <v>37377</v>
      </c>
      <c r="B227">
        <v>10.57</v>
      </c>
      <c r="C227">
        <v>10.6</v>
      </c>
      <c r="D227">
        <v>10.51</v>
      </c>
      <c r="E227">
        <v>10.6</v>
      </c>
      <c r="F227">
        <v>4.8791479999999998</v>
      </c>
      <c r="G227">
        <v>0</v>
      </c>
      <c r="H227" s="9">
        <f t="shared" si="25"/>
        <v>7.2264603308491151E-3</v>
      </c>
      <c r="I227" s="9">
        <f t="shared" si="26"/>
        <v>4.6534518611941411E-2</v>
      </c>
      <c r="J227" s="31">
        <f t="shared" si="29"/>
        <v>1.2258002810498718E-4</v>
      </c>
      <c r="K227" s="9" t="s">
        <v>7</v>
      </c>
      <c r="L227" s="9" t="s">
        <v>7</v>
      </c>
      <c r="O227" s="21">
        <f t="shared" si="28"/>
        <v>114431.91519302032</v>
      </c>
    </row>
    <row r="228" spans="1:15" x14ac:dyDescent="0.25">
      <c r="A228" s="1">
        <v>37347</v>
      </c>
      <c r="B228">
        <v>10.45</v>
      </c>
      <c r="C228">
        <v>10.57</v>
      </c>
      <c r="D228">
        <v>10.45</v>
      </c>
      <c r="E228">
        <v>10.57</v>
      </c>
      <c r="F228">
        <v>4.8441419999999997</v>
      </c>
      <c r="G228">
        <v>0</v>
      </c>
      <c r="H228" s="9">
        <f t="shared" si="25"/>
        <v>1.6145840762615511E-2</v>
      </c>
      <c r="I228" s="9">
        <f t="shared" si="26"/>
        <v>4.8789586370291883E-2</v>
      </c>
      <c r="J228" s="31">
        <f t="shared" si="29"/>
        <v>1.2702282684529828E-4</v>
      </c>
      <c r="K228" s="9" t="s">
        <v>7</v>
      </c>
      <c r="L228" s="9" t="s">
        <v>7</v>
      </c>
      <c r="O228" s="21">
        <f t="shared" si="28"/>
        <v>113610.91045546228</v>
      </c>
    </row>
    <row r="229" spans="1:15" x14ac:dyDescent="0.25">
      <c r="A229" s="1">
        <v>37316</v>
      </c>
      <c r="B229">
        <v>10.61</v>
      </c>
      <c r="C229">
        <v>10.61</v>
      </c>
      <c r="D229">
        <v>10.44</v>
      </c>
      <c r="E229">
        <v>10.45</v>
      </c>
      <c r="F229">
        <v>4.7671720000000004</v>
      </c>
      <c r="G229">
        <v>0</v>
      </c>
      <c r="H229" s="9">
        <f t="shared" si="25"/>
        <v>-1.2003301908006209E-2</v>
      </c>
      <c r="I229" s="9">
        <f t="shared" si="26"/>
        <v>4.4748100312361344E-2</v>
      </c>
      <c r="J229" s="31">
        <f t="shared" si="29"/>
        <v>1.2993833533060358E-4</v>
      </c>
      <c r="K229" s="9" t="s">
        <v>7</v>
      </c>
      <c r="L229" s="9" t="s">
        <v>7</v>
      </c>
      <c r="O229" s="21">
        <f t="shared" si="28"/>
        <v>111805.7132135654</v>
      </c>
    </row>
    <row r="230" spans="1:15" x14ac:dyDescent="0.25">
      <c r="A230" s="1">
        <v>37288</v>
      </c>
      <c r="B230">
        <v>10.56</v>
      </c>
      <c r="C230">
        <v>10.62</v>
      </c>
      <c r="D230">
        <v>10.54</v>
      </c>
      <c r="E230">
        <v>10.62</v>
      </c>
      <c r="F230">
        <v>4.8250890000000002</v>
      </c>
      <c r="G230">
        <v>0</v>
      </c>
      <c r="H230" s="9">
        <f t="shared" si="25"/>
        <v>1.0370079693171398E-2</v>
      </c>
      <c r="I230" s="9">
        <f t="shared" si="26"/>
        <v>4.7475262129919815E-2</v>
      </c>
      <c r="J230" s="31">
        <f t="shared" si="29"/>
        <v>1.1264002000674791E-4</v>
      </c>
      <c r="K230" s="9" t="s">
        <v>7</v>
      </c>
      <c r="L230" s="9" t="s">
        <v>7</v>
      </c>
      <c r="O230" s="21">
        <f t="shared" si="28"/>
        <v>113164.05553731415</v>
      </c>
    </row>
    <row r="231" spans="1:15" x14ac:dyDescent="0.25">
      <c r="A231" s="1">
        <v>37257</v>
      </c>
      <c r="B231">
        <v>10.49</v>
      </c>
      <c r="C231">
        <v>10.63</v>
      </c>
      <c r="D231">
        <v>10.49</v>
      </c>
      <c r="E231">
        <v>10.56</v>
      </c>
      <c r="F231">
        <v>4.7755660000000004</v>
      </c>
      <c r="G231">
        <v>0</v>
      </c>
      <c r="H231" s="9">
        <f t="shared" si="25"/>
        <v>1.2371944827498604E-2</v>
      </c>
      <c r="I231" s="9">
        <f t="shared" si="26"/>
        <v>4.9025301907747773E-2</v>
      </c>
      <c r="J231" s="31">
        <f t="shared" si="29"/>
        <v>1.1106708899584434E-4</v>
      </c>
      <c r="K231" s="9" t="s">
        <v>7</v>
      </c>
      <c r="L231" s="9" t="s">
        <v>7</v>
      </c>
      <c r="O231" s="21">
        <f t="shared" si="28"/>
        <v>112002.57985834235</v>
      </c>
    </row>
    <row r="232" spans="1:15" x14ac:dyDescent="0.25">
      <c r="A232" s="1">
        <v>37226</v>
      </c>
      <c r="B232">
        <v>10.61</v>
      </c>
      <c r="C232">
        <v>10.61</v>
      </c>
      <c r="D232">
        <v>10.43</v>
      </c>
      <c r="E232">
        <v>10.48</v>
      </c>
      <c r="F232">
        <v>4.7172049999999999</v>
      </c>
      <c r="G232">
        <v>0</v>
      </c>
      <c r="H232" s="9">
        <f t="shared" si="25"/>
        <v>-7.8533293623952657E-3</v>
      </c>
      <c r="I232" s="9">
        <f t="shared" si="26"/>
        <v>4.5000409829710132E-2</v>
      </c>
      <c r="J232" s="31">
        <f t="shared" si="29"/>
        <v>1.0696925015998994E-4</v>
      </c>
      <c r="K232" s="9" t="s">
        <v>7</v>
      </c>
      <c r="L232" s="9" t="s">
        <v>7</v>
      </c>
      <c r="O232" s="21">
        <f t="shared" si="28"/>
        <v>110633.82428819365</v>
      </c>
    </row>
    <row r="233" spans="1:15" x14ac:dyDescent="0.25">
      <c r="A233" s="1">
        <v>37196</v>
      </c>
      <c r="B233">
        <v>10.76</v>
      </c>
      <c r="C233">
        <v>10.78</v>
      </c>
      <c r="D233">
        <v>10.6</v>
      </c>
      <c r="E233">
        <v>10.61</v>
      </c>
      <c r="F233">
        <v>4.7545440000000001</v>
      </c>
      <c r="G233">
        <v>0</v>
      </c>
      <c r="H233" s="9">
        <f t="shared" si="25"/>
        <v>-5.8016150843245703E-3</v>
      </c>
      <c r="I233" s="9">
        <f t="shared" si="26"/>
        <v>6.2246700798850349E-2</v>
      </c>
      <c r="J233" s="31">
        <f t="shared" si="29"/>
        <v>1.1795974718062922E-4</v>
      </c>
      <c r="K233" s="9" t="s">
        <v>7</v>
      </c>
      <c r="L233" s="9" t="s">
        <v>7</v>
      </c>
      <c r="O233" s="21">
        <f t="shared" si="28"/>
        <v>111509.54547586662</v>
      </c>
    </row>
    <row r="234" spans="1:15" x14ac:dyDescent="0.25">
      <c r="A234" s="1">
        <v>37165</v>
      </c>
      <c r="B234">
        <v>10.69</v>
      </c>
      <c r="C234">
        <v>10.77</v>
      </c>
      <c r="D234">
        <v>10.69</v>
      </c>
      <c r="E234">
        <v>10.72</v>
      </c>
      <c r="F234">
        <v>4.7822889999999996</v>
      </c>
      <c r="G234">
        <v>0</v>
      </c>
      <c r="H234" s="9">
        <f t="shared" si="25"/>
        <v>6.3006776021778269E-3</v>
      </c>
      <c r="I234" s="9">
        <f t="shared" si="26"/>
        <v>9.3235062424018814E-2</v>
      </c>
      <c r="J234" s="31">
        <f t="shared" si="29"/>
        <v>1.0262242414238134E-4</v>
      </c>
      <c r="K234" s="9" t="s">
        <v>7</v>
      </c>
      <c r="L234" s="9" t="s">
        <v>7</v>
      </c>
      <c r="O234" s="21">
        <f t="shared" si="28"/>
        <v>112160.25610957363</v>
      </c>
    </row>
    <row r="235" spans="1:15" x14ac:dyDescent="0.25">
      <c r="A235" s="1">
        <v>37135</v>
      </c>
      <c r="B235">
        <v>10.86</v>
      </c>
      <c r="C235">
        <v>10.86</v>
      </c>
      <c r="D235">
        <v>10.67</v>
      </c>
      <c r="E235">
        <v>10.7</v>
      </c>
      <c r="F235">
        <v>4.7523460000000002</v>
      </c>
      <c r="G235">
        <v>0</v>
      </c>
      <c r="H235" s="9">
        <f t="shared" si="25"/>
        <v>-1.2181377898336062E-2</v>
      </c>
      <c r="I235" s="9">
        <f t="shared" si="26"/>
        <v>9.1577662783563926E-2</v>
      </c>
      <c r="J235" s="31">
        <f t="shared" si="29"/>
        <v>1.0239394888071937E-4</v>
      </c>
      <c r="K235" s="9" t="s">
        <v>7</v>
      </c>
      <c r="L235" s="9" t="s">
        <v>7</v>
      </c>
      <c r="O235" s="21">
        <f t="shared" si="28"/>
        <v>111457.99521553547</v>
      </c>
    </row>
    <row r="236" spans="1:15" x14ac:dyDescent="0.25">
      <c r="A236" s="1">
        <v>37104</v>
      </c>
      <c r="B236">
        <v>10.74</v>
      </c>
      <c r="C236">
        <v>10.88</v>
      </c>
      <c r="D236">
        <v>10.74</v>
      </c>
      <c r="E236">
        <v>10.88</v>
      </c>
      <c r="F236">
        <v>4.8109500000000001</v>
      </c>
      <c r="G236">
        <v>0</v>
      </c>
      <c r="H236" s="9">
        <f t="shared" si="25"/>
        <v>1.8635226343269053E-2</v>
      </c>
      <c r="I236" s="9">
        <f t="shared" si="26"/>
        <v>0.11455166455885797</v>
      </c>
      <c r="J236" s="31">
        <f t="shared" si="29"/>
        <v>7.7958878112594616E-5</v>
      </c>
      <c r="K236" s="9" t="s">
        <v>7</v>
      </c>
      <c r="L236" s="9" t="s">
        <v>7</v>
      </c>
      <c r="O236" s="21">
        <f t="shared" si="28"/>
        <v>112832.44992729493</v>
      </c>
    </row>
    <row r="237" spans="1:15" x14ac:dyDescent="0.25">
      <c r="A237" s="1">
        <v>37073</v>
      </c>
      <c r="B237">
        <v>10.63</v>
      </c>
      <c r="C237">
        <v>10.73</v>
      </c>
      <c r="D237">
        <v>10.63</v>
      </c>
      <c r="E237">
        <v>10.73</v>
      </c>
      <c r="F237">
        <v>4.7229369999999999</v>
      </c>
      <c r="G237">
        <v>0</v>
      </c>
      <c r="H237" s="9">
        <f t="shared" si="25"/>
        <v>1.3028627073728212E-2</v>
      </c>
      <c r="I237" s="9">
        <f t="shared" si="26"/>
        <v>8.9714988314767818E-2</v>
      </c>
      <c r="J237" s="31">
        <f t="shared" si="29"/>
        <v>7.4492858069585455E-5</v>
      </c>
      <c r="K237" s="9" t="s">
        <v>7</v>
      </c>
      <c r="L237" s="9" t="s">
        <v>7</v>
      </c>
      <c r="O237" s="21">
        <f t="shared" si="28"/>
        <v>110768.25836108638</v>
      </c>
    </row>
    <row r="238" spans="1:15" x14ac:dyDescent="0.25">
      <c r="A238" s="1">
        <v>37043</v>
      </c>
      <c r="B238">
        <v>10.59</v>
      </c>
      <c r="C238">
        <v>10.64</v>
      </c>
      <c r="D238">
        <v>10.59</v>
      </c>
      <c r="E238">
        <v>10.64</v>
      </c>
      <c r="F238">
        <v>4.6621949999999996</v>
      </c>
      <c r="G238">
        <v>0</v>
      </c>
      <c r="H238" s="9">
        <f t="shared" si="25"/>
        <v>9.3968272663441498E-3</v>
      </c>
      <c r="I238" s="9">
        <f t="shared" si="26"/>
        <v>9.3436605844551768E-2</v>
      </c>
      <c r="J238" s="31" t="s">
        <v>7</v>
      </c>
      <c r="K238" s="9"/>
      <c r="L238" s="9" t="s">
        <v>7</v>
      </c>
      <c r="O238" s="21">
        <f t="shared" si="28"/>
        <v>109343.6605844552</v>
      </c>
    </row>
    <row r="239" spans="1:15" x14ac:dyDescent="0.25">
      <c r="A239" s="1">
        <v>37012</v>
      </c>
      <c r="B239">
        <v>10.51</v>
      </c>
      <c r="C239">
        <v>10.59</v>
      </c>
      <c r="D239">
        <v>10.51</v>
      </c>
      <c r="E239">
        <v>10.59</v>
      </c>
      <c r="F239">
        <v>4.6187930000000001</v>
      </c>
      <c r="G239">
        <v>0</v>
      </c>
      <c r="H239" s="9">
        <f t="shared" si="25"/>
        <v>1.2230146612295953E-2</v>
      </c>
      <c r="I239" s="9"/>
      <c r="J239" s="31" t="s">
        <v>7</v>
      </c>
      <c r="K239" s="9"/>
      <c r="L239" s="9" t="s">
        <v>7</v>
      </c>
      <c r="O239" s="21">
        <f t="shared" si="28"/>
        <v>108325.74229560488</v>
      </c>
    </row>
    <row r="240" spans="1:15" x14ac:dyDescent="0.25">
      <c r="A240" s="1">
        <v>36982</v>
      </c>
      <c r="B240">
        <v>10.65</v>
      </c>
      <c r="C240">
        <v>10.65</v>
      </c>
      <c r="D240">
        <v>10.51</v>
      </c>
      <c r="E240">
        <v>10.51</v>
      </c>
      <c r="F240">
        <v>4.5629869999999997</v>
      </c>
      <c r="G240">
        <v>0</v>
      </c>
      <c r="H240" s="9">
        <f t="shared" si="25"/>
        <v>-9.4242813095435311E-3</v>
      </c>
      <c r="I240" s="9"/>
      <c r="J240" s="31" t="s">
        <v>7</v>
      </c>
      <c r="K240" s="9"/>
      <c r="L240" s="9" t="s">
        <v>7</v>
      </c>
      <c r="O240" s="21">
        <f t="shared" si="28"/>
        <v>107016.90979877106</v>
      </c>
    </row>
    <row r="241" spans="1:15" x14ac:dyDescent="0.25">
      <c r="A241" s="1">
        <v>36951</v>
      </c>
      <c r="B241">
        <v>10.59</v>
      </c>
      <c r="C241">
        <v>10.69</v>
      </c>
      <c r="D241">
        <v>10.59</v>
      </c>
      <c r="E241">
        <v>10.66</v>
      </c>
      <c r="F241">
        <v>4.6063989999999997</v>
      </c>
      <c r="G241">
        <v>0</v>
      </c>
      <c r="H241" s="9">
        <f t="shared" si="25"/>
        <v>1.1865211722033928E-2</v>
      </c>
      <c r="I241" s="9"/>
      <c r="J241" s="31" t="s">
        <v>7</v>
      </c>
      <c r="K241" s="9"/>
      <c r="L241" s="9" t="s">
        <v>7</v>
      </c>
      <c r="O241" s="21">
        <f t="shared" si="28"/>
        <v>108035.06262019795</v>
      </c>
    </row>
    <row r="242" spans="1:15" x14ac:dyDescent="0.25">
      <c r="A242" s="1">
        <v>36923</v>
      </c>
      <c r="B242">
        <v>10.57</v>
      </c>
      <c r="C242">
        <v>10.6</v>
      </c>
      <c r="D242">
        <v>10.57</v>
      </c>
      <c r="E242">
        <v>10.58</v>
      </c>
      <c r="F242">
        <v>4.552384</v>
      </c>
      <c r="G242">
        <v>0</v>
      </c>
      <c r="H242" s="9">
        <f t="shared" si="25"/>
        <v>8.4876840633839826E-3</v>
      </c>
      <c r="I242" s="9"/>
      <c r="J242" s="31" t="s">
        <v>7</v>
      </c>
      <c r="K242" s="9"/>
      <c r="L242" s="9" t="s">
        <v>7</v>
      </c>
      <c r="O242" s="21">
        <f t="shared" si="28"/>
        <v>106768.23490782871</v>
      </c>
    </row>
    <row r="243" spans="1:15" x14ac:dyDescent="0.25">
      <c r="A243" s="1">
        <v>36892</v>
      </c>
      <c r="B243">
        <v>10.52</v>
      </c>
      <c r="C243">
        <v>10.63</v>
      </c>
      <c r="D243">
        <v>10.52</v>
      </c>
      <c r="E243">
        <v>10.54</v>
      </c>
      <c r="F243">
        <v>4.5140700000000002</v>
      </c>
      <c r="G243">
        <v>0</v>
      </c>
      <c r="H243" s="9">
        <f t="shared" si="25"/>
        <v>8.5206835135118227E-3</v>
      </c>
      <c r="I243" s="9"/>
      <c r="J243" s="31" t="s">
        <v>7</v>
      </c>
      <c r="K243" s="9"/>
      <c r="L243" s="9" t="s">
        <v>7</v>
      </c>
      <c r="O243" s="21">
        <f t="shared" si="28"/>
        <v>105869.6467939397</v>
      </c>
    </row>
    <row r="244" spans="1:15" x14ac:dyDescent="0.25">
      <c r="A244" s="1">
        <v>36861</v>
      </c>
      <c r="B244">
        <v>10.3</v>
      </c>
      <c r="C244">
        <v>10.5</v>
      </c>
      <c r="D244">
        <v>10.3</v>
      </c>
      <c r="E244">
        <v>10.5</v>
      </c>
      <c r="F244">
        <v>4.4759320000000002</v>
      </c>
      <c r="G244">
        <v>0</v>
      </c>
      <c r="H244" s="9">
        <f t="shared" si="25"/>
        <v>2.3201608983828472E-2</v>
      </c>
      <c r="I244" s="9"/>
      <c r="J244" s="31" t="s">
        <v>7</v>
      </c>
      <c r="K244" s="9"/>
      <c r="L244" s="9" t="s">
        <v>7</v>
      </c>
      <c r="O244" s="21">
        <f t="shared" si="28"/>
        <v>104975.18645339839</v>
      </c>
    </row>
    <row r="245" spans="1:15" x14ac:dyDescent="0.25">
      <c r="A245" s="1">
        <v>36831</v>
      </c>
      <c r="B245">
        <v>10.31</v>
      </c>
      <c r="C245">
        <v>10.31</v>
      </c>
      <c r="D245">
        <v>10.27</v>
      </c>
      <c r="E245">
        <v>10.31</v>
      </c>
      <c r="F245">
        <v>4.3744379999999996</v>
      </c>
      <c r="G245">
        <v>0</v>
      </c>
      <c r="H245" s="9">
        <f t="shared" si="25"/>
        <v>4.7750748854580895E-3</v>
      </c>
      <c r="I245" s="9"/>
      <c r="J245" s="31" t="s">
        <v>7</v>
      </c>
      <c r="K245" s="9"/>
      <c r="L245" s="9" t="s">
        <v>7</v>
      </c>
      <c r="O245" s="21">
        <f t="shared" si="28"/>
        <v>102594.82152070923</v>
      </c>
    </row>
    <row r="246" spans="1:15" x14ac:dyDescent="0.25">
      <c r="A246" s="1">
        <v>36800</v>
      </c>
      <c r="B246">
        <v>10.26</v>
      </c>
      <c r="C246">
        <v>10.31</v>
      </c>
      <c r="D246">
        <v>10.26</v>
      </c>
      <c r="E246">
        <v>10.31</v>
      </c>
      <c r="F246">
        <v>4.3536489999999999</v>
      </c>
      <c r="G246">
        <v>0</v>
      </c>
      <c r="H246" s="9">
        <f t="shared" si="25"/>
        <v>8.6088485340748196E-3</v>
      </c>
      <c r="I246" s="9"/>
      <c r="J246" s="31" t="s">
        <v>7</v>
      </c>
      <c r="K246" s="9"/>
      <c r="L246" s="9" t="s">
        <v>7</v>
      </c>
      <c r="O246" s="21">
        <f t="shared" si="28"/>
        <v>102107.2517472677</v>
      </c>
    </row>
    <row r="247" spans="1:15" x14ac:dyDescent="0.25">
      <c r="A247" s="1">
        <v>36770</v>
      </c>
      <c r="B247">
        <v>10.36</v>
      </c>
      <c r="C247">
        <v>10.37</v>
      </c>
      <c r="D247">
        <v>10.27</v>
      </c>
      <c r="E247">
        <v>10.27</v>
      </c>
      <c r="F247">
        <v>4.3164889999999998</v>
      </c>
      <c r="G247">
        <v>0</v>
      </c>
      <c r="H247" s="9">
        <f t="shared" si="25"/>
        <v>-4.0640473934283562E-3</v>
      </c>
      <c r="I247" s="9"/>
      <c r="J247" s="31" t="s">
        <v>7</v>
      </c>
      <c r="K247" s="9"/>
      <c r="L247" s="9" t="s">
        <v>7</v>
      </c>
      <c r="O247" s="21">
        <f t="shared" si="28"/>
        <v>101235.72869271542</v>
      </c>
    </row>
    <row r="248" spans="1:15" x14ac:dyDescent="0.25">
      <c r="A248" s="1">
        <v>36739</v>
      </c>
      <c r="B248">
        <v>10.24</v>
      </c>
      <c r="C248">
        <v>10.36</v>
      </c>
      <c r="D248">
        <v>10.24</v>
      </c>
      <c r="E248">
        <v>10.36</v>
      </c>
      <c r="F248">
        <v>4.3341029999999998</v>
      </c>
      <c r="G248">
        <v>0</v>
      </c>
      <c r="H248" s="9">
        <f t="shared" si="25"/>
        <v>1.6488343730944231E-2</v>
      </c>
      <c r="I248" s="9"/>
      <c r="J248" s="31" t="s">
        <v>7</v>
      </c>
      <c r="K248" s="9"/>
      <c r="L248" s="9" t="s">
        <v>7</v>
      </c>
      <c r="O248" s="21">
        <f>$O$4+$O$4*H248</f>
        <v>101648.83437309442</v>
      </c>
    </row>
    <row r="249" spans="1:15" x14ac:dyDescent="0.25">
      <c r="A249" s="1">
        <v>36708</v>
      </c>
      <c r="B249">
        <v>10.130000000000001</v>
      </c>
      <c r="C249">
        <v>10.24</v>
      </c>
      <c r="D249">
        <v>10.130000000000001</v>
      </c>
      <c r="E249">
        <v>10.24</v>
      </c>
      <c r="F249">
        <v>4.2637999999999998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22" width="9.140625" style="2"/>
    <col min="23" max="23" width="14.7109375" style="2" bestFit="1" customWidth="1"/>
    <col min="24" max="28" width="9.140625" style="2"/>
    <col min="29" max="29" width="10.140625" style="2" bestFit="1" customWidth="1"/>
    <col min="30" max="30" width="12.28515625" style="2" bestFit="1" customWidth="1"/>
    <col min="31" max="31" width="9.140625" style="2"/>
    <col min="32" max="33" width="9.5703125" style="2" bestFit="1" customWidth="1"/>
    <col min="34" max="16384" width="9.140625" style="2"/>
  </cols>
  <sheetData>
    <row r="1" spans="1:33" x14ac:dyDescent="0.25">
      <c r="A1" s="2" t="s">
        <v>52</v>
      </c>
      <c r="B1" s="2" t="s">
        <v>7</v>
      </c>
      <c r="H1" s="3">
        <f>AVERAGE(H10:H248)</f>
        <v>5.0469371388814415E-3</v>
      </c>
      <c r="I1" s="11">
        <f>AVERAGE(I10:I248)</f>
        <v>5.4198845722211737E-2</v>
      </c>
      <c r="J1" s="32">
        <f>AVERAGE(J10:J248)</f>
        <v>1.0047895161051681E-4</v>
      </c>
      <c r="K1" s="4">
        <f>AVERAGE(K10:K248)</f>
        <v>0.11202725081199703</v>
      </c>
      <c r="L1" s="33">
        <f>AVERAGE(L10:L248)</f>
        <v>1.0133551398289777E-4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83</v>
      </c>
      <c r="S1" s="2" t="s">
        <v>78</v>
      </c>
      <c r="T1" s="2" t="s">
        <v>79</v>
      </c>
      <c r="U1" s="2" t="s">
        <v>80</v>
      </c>
      <c r="V1" s="2" t="s">
        <v>81</v>
      </c>
      <c r="W1" s="2" t="s">
        <v>82</v>
      </c>
      <c r="Y1" s="55" t="str">
        <f>A1</f>
        <v>TGMNX</v>
      </c>
      <c r="AD1" s="49">
        <v>100000</v>
      </c>
      <c r="AE1" s="46">
        <f>U9</f>
        <v>0.59791122715404699</v>
      </c>
      <c r="AG1" s="49">
        <v>100000</v>
      </c>
    </row>
    <row r="2" spans="1:33" ht="15.75" thickBot="1" x14ac:dyDescent="0.3">
      <c r="A2" s="2" t="s">
        <v>7</v>
      </c>
      <c r="B2" s="2" t="s">
        <v>7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36217</v>
      </c>
      <c r="Z2" s="2">
        <v>2000</v>
      </c>
      <c r="AA2" s="42">
        <v>1.46E-2</v>
      </c>
      <c r="AB2" s="42">
        <v>0.1245</v>
      </c>
      <c r="AC2" s="52">
        <v>112448</v>
      </c>
      <c r="AD2" s="21">
        <f>AD1+AD1*AB2</f>
        <v>112450</v>
      </c>
      <c r="AE2" s="42">
        <v>0.1245</v>
      </c>
      <c r="AF2" s="42">
        <f>AE2*$AE$1</f>
        <v>7.4439947780678847E-2</v>
      </c>
      <c r="AG2" s="21">
        <f>AG1+AF2*AG1</f>
        <v>107443.99477806789</v>
      </c>
    </row>
    <row r="3" spans="1:33" x14ac:dyDescent="0.25">
      <c r="A3" s="2" t="s">
        <v>7</v>
      </c>
      <c r="H3" s="11">
        <f>MIN(H10:H248)</f>
        <v>-3.1662787951667069E-2</v>
      </c>
      <c r="I3" s="11">
        <f>MIN(I10:I248)</f>
        <v>-2.1711120544745201E-2</v>
      </c>
      <c r="J3" s="32" t="s">
        <v>7</v>
      </c>
      <c r="K3" s="4">
        <f>MIN(K10:K248)</f>
        <v>-1.4356111471937974E-2</v>
      </c>
      <c r="L3" s="33" t="s">
        <v>7</v>
      </c>
      <c r="M3" s="16">
        <f>(F223-F247)/F247</f>
        <v>0.26112515189485497</v>
      </c>
      <c r="N3" s="24">
        <f>(F146-F159)/F159</f>
        <v>-6.4779236595903658E-3</v>
      </c>
      <c r="O3" s="26">
        <f>O10</f>
        <v>328910.82363976416</v>
      </c>
      <c r="Z3" s="2">
        <v>2001</v>
      </c>
      <c r="AA3" s="42">
        <v>1.55E-2</v>
      </c>
      <c r="AB3" s="42">
        <v>8.7099999999999997E-2</v>
      </c>
      <c r="AC3" s="52">
        <v>122244</v>
      </c>
      <c r="AD3" s="21">
        <f t="shared" ref="AD3:AD22" si="0">AD2+AD2*AB3</f>
        <v>122244.395</v>
      </c>
      <c r="AE3" s="42">
        <v>8.7099999999999997E-2</v>
      </c>
      <c r="AF3" s="42">
        <f t="shared" ref="AF3:AF22" si="1">AE3*$AE$1</f>
        <v>5.2078067885117492E-2</v>
      </c>
      <c r="AG3" s="21">
        <f t="shared" ref="AG3:AG22" si="2">AG2+AF3*AG2</f>
        <v>113039.47043196832</v>
      </c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8.7900000000000006E-2</v>
      </c>
      <c r="T4" s="42">
        <v>5.1299999999999998E-2</v>
      </c>
      <c r="U4" s="42">
        <v>3.8300000000000001E-2</v>
      </c>
      <c r="V4" s="42">
        <v>4.7E-2</v>
      </c>
      <c r="W4" s="42">
        <v>5.91E-2</v>
      </c>
      <c r="Z4" s="2">
        <v>2002</v>
      </c>
      <c r="AA4" s="42">
        <v>2.3800000000000002E-2</v>
      </c>
      <c r="AB4" s="42">
        <v>0.1108</v>
      </c>
      <c r="AC4" s="52">
        <v>135787</v>
      </c>
      <c r="AD4" s="21">
        <f t="shared" si="0"/>
        <v>135789.073966</v>
      </c>
      <c r="AE4" s="42">
        <v>0.1108</v>
      </c>
      <c r="AF4" s="42">
        <f t="shared" si="1"/>
        <v>6.6248563968668406E-2</v>
      </c>
      <c r="AG4" s="21">
        <f t="shared" si="2"/>
        <v>120528.17301986497</v>
      </c>
    </row>
    <row r="5" spans="1:33" x14ac:dyDescent="0.25">
      <c r="H5" s="19">
        <f>STDEV(H10:H248)</f>
        <v>1.0331024932220635E-2</v>
      </c>
      <c r="I5" s="19">
        <f>STDEV(I10:I248)</f>
        <v>4.4055852657189365E-2</v>
      </c>
      <c r="J5" s="20"/>
      <c r="K5" s="20">
        <f>STDEV(K10:K248)</f>
        <v>7.0579294715399116E-2</v>
      </c>
      <c r="L5" s="20"/>
      <c r="M5" s="7"/>
      <c r="N5" s="7"/>
      <c r="O5" s="28">
        <f>(O3-O4)/O4</f>
        <v>2.2891082363976416</v>
      </c>
      <c r="R5" s="2" t="s">
        <v>61</v>
      </c>
      <c r="S5" s="42">
        <v>7.2099999999999997E-2</v>
      </c>
      <c r="T5" s="42">
        <v>3.6900000000000002E-2</v>
      </c>
      <c r="U5" s="42">
        <v>2.41E-2</v>
      </c>
      <c r="V5" s="42">
        <v>2.9899999999999999E-2</v>
      </c>
      <c r="W5" s="42">
        <v>3.9399999999999998E-2</v>
      </c>
      <c r="Z5" s="2">
        <v>2003</v>
      </c>
      <c r="AA5" s="42">
        <v>1.8800000000000001E-2</v>
      </c>
      <c r="AB5" s="42">
        <v>2.75E-2</v>
      </c>
      <c r="AC5" s="52">
        <v>139517</v>
      </c>
      <c r="AD5" s="21">
        <f t="shared" si="0"/>
        <v>139523.273500065</v>
      </c>
      <c r="AE5" s="42">
        <v>2.75E-2</v>
      </c>
      <c r="AF5" s="42">
        <f t="shared" si="1"/>
        <v>1.6442558746736294E-2</v>
      </c>
      <c r="AG5" s="21">
        <f t="shared" si="2"/>
        <v>122509.96458538091</v>
      </c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84</v>
      </c>
      <c r="S6" s="42">
        <v>5.16E-2</v>
      </c>
      <c r="T6" s="42">
        <v>3.2800000000000003E-2</v>
      </c>
      <c r="U6" s="42">
        <v>2.29E-2</v>
      </c>
      <c r="V6" s="42">
        <v>2.9000000000000001E-2</v>
      </c>
      <c r="W6" s="42">
        <v>3.8199999999999998E-2</v>
      </c>
      <c r="Z6" s="2">
        <v>2004</v>
      </c>
      <c r="AA6" s="42">
        <v>3.2599999999999997E-2</v>
      </c>
      <c r="AB6" s="42">
        <v>4.9200000000000001E-2</v>
      </c>
      <c r="AC6" s="52">
        <v>146387</v>
      </c>
      <c r="AD6" s="21">
        <f t="shared" si="0"/>
        <v>146387.8185562682</v>
      </c>
      <c r="AE6" s="42">
        <v>4.9200000000000001E-2</v>
      </c>
      <c r="AF6" s="42">
        <f t="shared" si="1"/>
        <v>2.941723237597911E-2</v>
      </c>
      <c r="AG6" s="21">
        <f t="shared" si="2"/>
        <v>126113.86868196202</v>
      </c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102203.87019024054</v>
      </c>
      <c r="Z7" s="2">
        <v>2005</v>
      </c>
      <c r="AA7" s="42">
        <v>3.4200000000000001E-2</v>
      </c>
      <c r="AB7" s="42">
        <v>2.9700000000000001E-2</v>
      </c>
      <c r="AC7" s="52">
        <v>150731</v>
      </c>
      <c r="AD7" s="21">
        <f t="shared" si="0"/>
        <v>150735.53676738936</v>
      </c>
      <c r="AE7" s="42">
        <v>2.9700000000000001E-2</v>
      </c>
      <c r="AF7" s="42">
        <f t="shared" si="1"/>
        <v>1.7757963446475195E-2</v>
      </c>
      <c r="AG7" s="21">
        <f t="shared" si="2"/>
        <v>128353.39415210987</v>
      </c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>(S6-S4)/S4</f>
        <v>-0.41296928327645055</v>
      </c>
      <c r="T8" s="45">
        <f t="shared" ref="T8:W8" si="3">(T6-T4)/T4</f>
        <v>-0.36062378167641318</v>
      </c>
      <c r="U8" s="45">
        <f t="shared" si="3"/>
        <v>-0.40208877284595301</v>
      </c>
      <c r="V8" s="45">
        <f t="shared" si="3"/>
        <v>-0.38297872340425532</v>
      </c>
      <c r="W8" s="45">
        <f t="shared" si="3"/>
        <v>-0.35363790186125216</v>
      </c>
      <c r="Z8" s="2">
        <v>2006</v>
      </c>
      <c r="AA8" s="42">
        <v>2.5399999999999999E-2</v>
      </c>
      <c r="AB8" s="42">
        <v>5.0500000000000003E-2</v>
      </c>
      <c r="AC8" s="52">
        <v>158347</v>
      </c>
      <c r="AD8" s="21">
        <f t="shared" si="0"/>
        <v>158347.68137414253</v>
      </c>
      <c r="AE8" s="42">
        <v>5.0500000000000003E-2</v>
      </c>
      <c r="AF8" s="42">
        <f t="shared" si="1"/>
        <v>3.0194516971279374E-2</v>
      </c>
      <c r="AG8" s="21">
        <f t="shared" si="2"/>
        <v>132228.96289015707</v>
      </c>
    </row>
    <row r="9" spans="1:3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R9" s="2" t="s">
        <v>7</v>
      </c>
      <c r="S9" s="45">
        <f>100%+S8</f>
        <v>0.58703071672354945</v>
      </c>
      <c r="T9" s="45">
        <f t="shared" ref="T9:W9" si="4">100%+T8</f>
        <v>0.63937621832358682</v>
      </c>
      <c r="U9" s="46">
        <f t="shared" si="4"/>
        <v>0.59791122715404699</v>
      </c>
      <c r="V9" s="45">
        <f t="shared" si="4"/>
        <v>0.61702127659574468</v>
      </c>
      <c r="W9" s="45">
        <f t="shared" si="4"/>
        <v>0.6463620981387479</v>
      </c>
      <c r="Z9" s="2">
        <v>2007</v>
      </c>
      <c r="AA9" s="42">
        <v>4.0800000000000003E-2</v>
      </c>
      <c r="AB9" s="42">
        <v>6.1800000000000001E-2</v>
      </c>
      <c r="AC9" s="52">
        <v>168137</v>
      </c>
      <c r="AD9" s="21">
        <f t="shared" si="0"/>
        <v>168133.56808306454</v>
      </c>
      <c r="AE9" s="42">
        <v>6.1800000000000001E-2</v>
      </c>
      <c r="AF9" s="42">
        <f t="shared" si="1"/>
        <v>3.6950913838120103E-2</v>
      </c>
      <c r="AG9" s="21">
        <f t="shared" si="2"/>
        <v>137114.94390481524</v>
      </c>
    </row>
    <row r="10" spans="1:33" x14ac:dyDescent="0.25">
      <c r="A10" s="1">
        <v>43983</v>
      </c>
      <c r="B10">
        <v>10.75</v>
      </c>
      <c r="C10">
        <v>10.84</v>
      </c>
      <c r="D10">
        <v>10.68</v>
      </c>
      <c r="E10">
        <v>10.81</v>
      </c>
      <c r="F10">
        <v>10.786045</v>
      </c>
      <c r="G10">
        <v>0</v>
      </c>
      <c r="H10" s="9">
        <f t="shared" ref="H10:H73" si="5">(F10-F11)/F11</f>
        <v>7.8335229670808901E-3</v>
      </c>
      <c r="I10" s="9">
        <f t="shared" ref="I10:I73" si="6">(F10-F21)/F21</f>
        <v>8.993117375073495E-2</v>
      </c>
      <c r="J10" s="31">
        <f>VAR(H10:H21)</f>
        <v>1.3961756829879233E-4</v>
      </c>
      <c r="K10" s="9">
        <f t="shared" ref="K10:K73" si="7">(F10-F33)/F33</f>
        <v>0.16841089847888399</v>
      </c>
      <c r="L10" s="9">
        <f>VAR(H10:H33)</f>
        <v>1.1758307149124477E-4</v>
      </c>
      <c r="O10" s="21">
        <f t="shared" ref="O10:O73" si="8">O11+O11*H10</f>
        <v>328910.82363976416</v>
      </c>
      <c r="R10" s="2" t="s">
        <v>7</v>
      </c>
      <c r="T10" s="48" t="s">
        <v>71</v>
      </c>
      <c r="U10" s="47">
        <f>T32-U32</f>
        <v>98136.900452221744</v>
      </c>
      <c r="Z10" s="2">
        <v>2008</v>
      </c>
      <c r="AA10" s="42">
        <v>8.9999999999999998E-4</v>
      </c>
      <c r="AB10" s="42">
        <v>8.9999999999999993E-3</v>
      </c>
      <c r="AC10" s="52">
        <v>169644</v>
      </c>
      <c r="AD10" s="21">
        <f t="shared" si="0"/>
        <v>169646.77019581213</v>
      </c>
      <c r="AE10" s="42">
        <v>8.9999999999999993E-3</v>
      </c>
      <c r="AF10" s="42">
        <f t="shared" si="1"/>
        <v>5.3812010443864229E-3</v>
      </c>
      <c r="AG10" s="21">
        <f t="shared" si="2"/>
        <v>137852.78698415682</v>
      </c>
    </row>
    <row r="11" spans="1:33" x14ac:dyDescent="0.25">
      <c r="A11" s="1">
        <v>43952</v>
      </c>
      <c r="B11">
        <v>10.73</v>
      </c>
      <c r="C11">
        <v>10.77</v>
      </c>
      <c r="D11">
        <v>10.69</v>
      </c>
      <c r="E11">
        <v>10.75</v>
      </c>
      <c r="F11">
        <v>10.702209</v>
      </c>
      <c r="G11">
        <v>0</v>
      </c>
      <c r="H11" s="9">
        <f t="shared" si="5"/>
        <v>4.1058514434606829E-3</v>
      </c>
      <c r="I11" s="9">
        <f t="shared" si="6"/>
        <v>8.029257571262631E-2</v>
      </c>
      <c r="J11" s="31">
        <f t="shared" ref="J11:J74" si="9">VAR(H11:H22)</f>
        <v>1.3978970614065219E-4</v>
      </c>
      <c r="K11" s="9">
        <f t="shared" si="7"/>
        <v>0.15571141600716526</v>
      </c>
      <c r="L11" s="9">
        <f t="shared" ref="L11:L74" si="10">VAR(H11:H34)</f>
        <v>1.1874216985550971E-4</v>
      </c>
      <c r="O11" s="21">
        <f t="shared" si="8"/>
        <v>326354.31958191318</v>
      </c>
      <c r="T11" s="44">
        <f>I1</f>
        <v>5.4198845722211737E-2</v>
      </c>
      <c r="U11" s="44">
        <f>T11*U9</f>
        <v>3.2406098356100491E-2</v>
      </c>
      <c r="Z11" s="2">
        <v>2009</v>
      </c>
      <c r="AA11" s="42">
        <v>2.7199999999999998E-2</v>
      </c>
      <c r="AB11" s="42">
        <v>0.19500000000000001</v>
      </c>
      <c r="AC11" s="52">
        <v>202719</v>
      </c>
      <c r="AD11" s="21">
        <f t="shared" si="0"/>
        <v>202727.89038399549</v>
      </c>
      <c r="AE11" s="42">
        <v>0.19500000000000001</v>
      </c>
      <c r="AF11" s="42">
        <f t="shared" si="1"/>
        <v>0.11659268929503917</v>
      </c>
      <c r="AG11" s="21">
        <f t="shared" si="2"/>
        <v>153925.41414545584</v>
      </c>
    </row>
    <row r="12" spans="1:33" x14ac:dyDescent="0.25">
      <c r="A12" s="1">
        <v>43922</v>
      </c>
      <c r="B12">
        <v>10.59</v>
      </c>
      <c r="C12">
        <v>10.75</v>
      </c>
      <c r="D12">
        <v>10.59</v>
      </c>
      <c r="E12">
        <v>10.73</v>
      </c>
      <c r="F12">
        <v>10.658447000000001</v>
      </c>
      <c r="G12">
        <v>0</v>
      </c>
      <c r="H12" s="9">
        <f t="shared" si="5"/>
        <v>1.7534696449327206E-2</v>
      </c>
      <c r="I12" s="9">
        <f t="shared" si="6"/>
        <v>8.5258675392358957E-2</v>
      </c>
      <c r="J12" s="31">
        <f t="shared" si="9"/>
        <v>1.5354624325982378E-4</v>
      </c>
      <c r="K12" s="9">
        <f t="shared" si="7"/>
        <v>0.15201744836566949</v>
      </c>
      <c r="L12" s="9">
        <f t="shared" si="10"/>
        <v>1.1865121069196355E-4</v>
      </c>
      <c r="O12" s="21">
        <f t="shared" si="8"/>
        <v>325019.8364174054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0.10340000000000001</v>
      </c>
      <c r="AC12" s="52">
        <v>223689</v>
      </c>
      <c r="AD12" s="21">
        <f t="shared" si="0"/>
        <v>223689.95424970062</v>
      </c>
      <c r="AE12" s="42">
        <v>0.10340000000000001</v>
      </c>
      <c r="AF12" s="42">
        <f t="shared" si="1"/>
        <v>6.1824020887728461E-2</v>
      </c>
      <c r="AG12" s="21">
        <f t="shared" si="2"/>
        <v>163441.70216473675</v>
      </c>
    </row>
    <row r="13" spans="1:33" x14ac:dyDescent="0.25">
      <c r="A13" s="1">
        <v>43891</v>
      </c>
      <c r="B13">
        <v>10.67</v>
      </c>
      <c r="C13">
        <v>10.94</v>
      </c>
      <c r="D13">
        <v>10.28</v>
      </c>
      <c r="E13">
        <v>10.57</v>
      </c>
      <c r="F13">
        <v>10.474774999999999</v>
      </c>
      <c r="G13">
        <v>0</v>
      </c>
      <c r="H13" s="9">
        <f t="shared" si="5"/>
        <v>-3.8486030376470456E-3</v>
      </c>
      <c r="I13" s="9">
        <f t="shared" si="6"/>
        <v>8.8775743862888695E-2</v>
      </c>
      <c r="J13" s="31">
        <f t="shared" si="9"/>
        <v>1.5391919610704106E-4</v>
      </c>
      <c r="K13" s="9">
        <f t="shared" si="7"/>
        <v>0.14094782505076364</v>
      </c>
      <c r="L13" s="9">
        <f t="shared" si="10"/>
        <v>1.2060735912878821E-4</v>
      </c>
      <c r="O13" s="21">
        <f t="shared" si="8"/>
        <v>319418.92256996984</v>
      </c>
      <c r="S13" s="2">
        <v>1</v>
      </c>
      <c r="T13" s="47">
        <f>T12+$T$11*T12</f>
        <v>105419.88457222117</v>
      </c>
      <c r="U13" s="47">
        <f>U12+$U$11*U12</f>
        <v>103240.60983561006</v>
      </c>
      <c r="Z13" s="2">
        <v>2011</v>
      </c>
      <c r="AA13" s="42">
        <v>2.9600000000000001E-2</v>
      </c>
      <c r="AB13" s="42">
        <v>3.8800000000000001E-2</v>
      </c>
      <c r="AC13" s="52">
        <v>232377</v>
      </c>
      <c r="AD13" s="21">
        <f t="shared" si="0"/>
        <v>232369.12447458901</v>
      </c>
      <c r="AE13" s="42">
        <v>3.8800000000000001E-2</v>
      </c>
      <c r="AF13" s="42">
        <f t="shared" si="1"/>
        <v>2.3198955613577023E-2</v>
      </c>
      <c r="AG13" s="21">
        <f t="shared" si="2"/>
        <v>167233.37895866396</v>
      </c>
    </row>
    <row r="14" spans="1:33" x14ac:dyDescent="0.25">
      <c r="A14" s="1">
        <v>43862</v>
      </c>
      <c r="B14">
        <v>10.44</v>
      </c>
      <c r="C14">
        <v>10.64</v>
      </c>
      <c r="D14">
        <v>10.37</v>
      </c>
      <c r="E14">
        <v>10.64</v>
      </c>
      <c r="F14">
        <v>10.515243999999999</v>
      </c>
      <c r="G14">
        <v>0</v>
      </c>
      <c r="H14" s="9">
        <f t="shared" si="5"/>
        <v>2.3267781164154743E-2</v>
      </c>
      <c r="I14" s="9">
        <f t="shared" si="6"/>
        <v>9.0693154423008154E-2</v>
      </c>
      <c r="J14" s="31">
        <f t="shared" si="9"/>
        <v>1.5239869608969902E-4</v>
      </c>
      <c r="K14" s="9">
        <f t="shared" si="7"/>
        <v>0.13644662407531424</v>
      </c>
      <c r="L14" s="9">
        <f t="shared" si="10"/>
        <v>1.1711918269362959E-4</v>
      </c>
      <c r="O14" s="21">
        <f t="shared" si="8"/>
        <v>320652.98863606522</v>
      </c>
      <c r="S14" s="2">
        <v>2</v>
      </c>
      <c r="T14" s="47">
        <f t="shared" ref="T14:T32" si="11">T13+$T$11*T13</f>
        <v>111133.52063220435</v>
      </c>
      <c r="U14" s="47">
        <f t="shared" ref="U14:U32" si="12">U13+$U$11*U13</f>
        <v>106586.23519228664</v>
      </c>
      <c r="Z14" s="2">
        <v>2012</v>
      </c>
      <c r="AA14" s="42">
        <v>1.7399999999999999E-2</v>
      </c>
      <c r="AB14" s="42">
        <v>0.1305</v>
      </c>
      <c r="AC14" s="52">
        <v>262710</v>
      </c>
      <c r="AD14" s="21">
        <f t="shared" si="0"/>
        <v>262693.29521852289</v>
      </c>
      <c r="AE14" s="42">
        <v>0.1305</v>
      </c>
      <c r="AF14" s="42">
        <f t="shared" si="1"/>
        <v>7.8027415143603132E-2</v>
      </c>
      <c r="AG14" s="21">
        <f t="shared" si="2"/>
        <v>180282.16724453913</v>
      </c>
    </row>
    <row r="15" spans="1:33" x14ac:dyDescent="0.25">
      <c r="A15" s="1">
        <v>43831</v>
      </c>
      <c r="B15">
        <v>10.26</v>
      </c>
      <c r="C15">
        <v>10.45</v>
      </c>
      <c r="D15">
        <v>10.26</v>
      </c>
      <c r="E15">
        <v>10.43</v>
      </c>
      <c r="F15">
        <v>10.276141000000001</v>
      </c>
      <c r="G15">
        <v>0</v>
      </c>
      <c r="H15" s="9">
        <f t="shared" si="5"/>
        <v>2.064178974173737E-2</v>
      </c>
      <c r="I15" s="9">
        <f t="shared" si="6"/>
        <v>8.6185455905714262E-2</v>
      </c>
      <c r="J15" s="31">
        <f t="shared" si="9"/>
        <v>1.3982709478896888E-4</v>
      </c>
      <c r="K15" s="9">
        <f t="shared" si="7"/>
        <v>0.1196314593383022</v>
      </c>
      <c r="L15" s="9">
        <f t="shared" si="10"/>
        <v>1.0901708353354812E-4</v>
      </c>
      <c r="O15" s="21">
        <f t="shared" si="8"/>
        <v>313361.75587514701</v>
      </c>
      <c r="S15" s="2">
        <v>3</v>
      </c>
      <c r="T15" s="47">
        <f t="shared" si="11"/>
        <v>117156.82917151543</v>
      </c>
      <c r="U15" s="47">
        <f t="shared" si="12"/>
        <v>110040.27921333433</v>
      </c>
      <c r="Z15" s="2">
        <v>2013</v>
      </c>
      <c r="AA15" s="42">
        <v>1.4999999999999999E-2</v>
      </c>
      <c r="AB15" s="42">
        <v>1.4200000000000001E-2</v>
      </c>
      <c r="AC15" s="52">
        <v>266432</v>
      </c>
      <c r="AD15" s="21">
        <f t="shared" si="0"/>
        <v>266423.5400106259</v>
      </c>
      <c r="AE15" s="42">
        <v>1.4200000000000001E-2</v>
      </c>
      <c r="AF15" s="42">
        <f t="shared" si="1"/>
        <v>8.4903394255874676E-3</v>
      </c>
      <c r="AG15" s="21">
        <f t="shared" si="2"/>
        <v>181812.8240368258</v>
      </c>
    </row>
    <row r="16" spans="1:33" x14ac:dyDescent="0.25">
      <c r="A16" s="1">
        <v>43800</v>
      </c>
      <c r="B16">
        <v>10.29</v>
      </c>
      <c r="C16">
        <v>10.36</v>
      </c>
      <c r="D16">
        <v>10.25</v>
      </c>
      <c r="E16">
        <v>10.25</v>
      </c>
      <c r="F16">
        <v>10.068313</v>
      </c>
      <c r="G16">
        <v>0</v>
      </c>
      <c r="H16" s="9">
        <f t="shared" si="5"/>
        <v>-3.7024543207125719E-3</v>
      </c>
      <c r="I16" s="9">
        <f t="shared" si="6"/>
        <v>6.1979805079814251E-2</v>
      </c>
      <c r="J16" s="31">
        <f t="shared" si="9"/>
        <v>1.2181324827344482E-4</v>
      </c>
      <c r="K16" s="9">
        <f t="shared" si="7"/>
        <v>8.9460800756928888E-2</v>
      </c>
      <c r="L16" s="9">
        <f t="shared" si="10"/>
        <v>1.0512957282818144E-4</v>
      </c>
      <c r="O16" s="21">
        <f t="shared" si="8"/>
        <v>307024.22634922666</v>
      </c>
      <c r="S16" s="2">
        <v>4</v>
      </c>
      <c r="T16" s="47">
        <f t="shared" si="11"/>
        <v>123506.59408108592</v>
      </c>
      <c r="U16" s="47">
        <f t="shared" si="12"/>
        <v>113606.2553246544</v>
      </c>
      <c r="Z16" s="2">
        <v>2014</v>
      </c>
      <c r="AA16" s="42">
        <v>7.6E-3</v>
      </c>
      <c r="AB16" s="42">
        <v>5.4800000000000001E-2</v>
      </c>
      <c r="AC16" s="52">
        <v>281022</v>
      </c>
      <c r="AD16" s="21">
        <f t="shared" si="0"/>
        <v>281023.55000320822</v>
      </c>
      <c r="AE16" s="42">
        <v>5.4800000000000001E-2</v>
      </c>
      <c r="AF16" s="42">
        <f t="shared" si="1"/>
        <v>3.2765535248041773E-2</v>
      </c>
      <c r="AG16" s="21">
        <f t="shared" si="2"/>
        <v>187770.01853135042</v>
      </c>
    </row>
    <row r="17" spans="1:33" x14ac:dyDescent="0.25">
      <c r="A17" s="1">
        <v>43770</v>
      </c>
      <c r="B17">
        <v>10.36</v>
      </c>
      <c r="C17">
        <v>10.37</v>
      </c>
      <c r="D17">
        <v>10.26</v>
      </c>
      <c r="E17">
        <v>10.32</v>
      </c>
      <c r="F17">
        <v>10.105729</v>
      </c>
      <c r="G17">
        <v>0</v>
      </c>
      <c r="H17" s="9">
        <f t="shared" si="5"/>
        <v>-2.0228687664381271E-3</v>
      </c>
      <c r="I17" s="9">
        <f t="shared" si="6"/>
        <v>7.5502948932354402E-2</v>
      </c>
      <c r="J17" s="31">
        <f t="shared" si="9"/>
        <v>1.2405277269527307E-4</v>
      </c>
      <c r="K17" s="9">
        <f t="shared" si="7"/>
        <v>8.2530661634003216E-2</v>
      </c>
      <c r="L17" s="9">
        <f t="shared" si="10"/>
        <v>1.0337222613909433E-4</v>
      </c>
      <c r="O17" s="21">
        <f t="shared" si="8"/>
        <v>308165.19390288566</v>
      </c>
      <c r="S17" s="2">
        <v>5</v>
      </c>
      <c r="T17" s="47">
        <f t="shared" si="11"/>
        <v>130200.50891936252</v>
      </c>
      <c r="U17" s="47">
        <f t="shared" si="12"/>
        <v>117287.79080857341</v>
      </c>
      <c r="V17" s="42"/>
      <c r="Z17" s="2">
        <v>2015</v>
      </c>
      <c r="AA17" s="42">
        <v>7.3000000000000001E-3</v>
      </c>
      <c r="AB17" s="42">
        <v>7.1999999999999998E-3</v>
      </c>
      <c r="AC17" s="52">
        <v>283032</v>
      </c>
      <c r="AD17" s="21">
        <f t="shared" si="0"/>
        <v>283046.91956323129</v>
      </c>
      <c r="AE17" s="42">
        <v>7.1999999999999998E-3</v>
      </c>
      <c r="AF17" s="42">
        <f t="shared" si="1"/>
        <v>4.3049608355091385E-3</v>
      </c>
      <c r="AG17" s="21">
        <f t="shared" si="2"/>
        <v>188578.36110721072</v>
      </c>
    </row>
    <row r="18" spans="1:33" x14ac:dyDescent="0.25">
      <c r="A18" s="1">
        <v>43739</v>
      </c>
      <c r="B18">
        <v>10.41</v>
      </c>
      <c r="C18">
        <v>10.48</v>
      </c>
      <c r="D18">
        <v>10.31</v>
      </c>
      <c r="E18">
        <v>10.37</v>
      </c>
      <c r="F18">
        <v>10.126213</v>
      </c>
      <c r="G18">
        <v>0</v>
      </c>
      <c r="H18" s="9">
        <f t="shared" si="5"/>
        <v>1.1498249606533707E-3</v>
      </c>
      <c r="I18" s="9">
        <f t="shared" si="6"/>
        <v>9.7418379192882307E-2</v>
      </c>
      <c r="J18" s="31">
        <f t="shared" si="9"/>
        <v>1.1492835779611768E-4</v>
      </c>
      <c r="K18" s="9">
        <f t="shared" si="7"/>
        <v>8.5136292330382488E-2</v>
      </c>
      <c r="L18" s="9">
        <f t="shared" si="10"/>
        <v>1.0329414639423014E-4</v>
      </c>
      <c r="O18" s="21">
        <f t="shared" si="8"/>
        <v>308789.83521593758</v>
      </c>
      <c r="S18" s="2">
        <v>6</v>
      </c>
      <c r="T18" s="47">
        <f t="shared" si="11"/>
        <v>137257.2262152365</v>
      </c>
      <c r="U18" s="47">
        <f t="shared" si="12"/>
        <v>121088.63049348578</v>
      </c>
      <c r="Z18" s="2">
        <v>2016</v>
      </c>
      <c r="AA18" s="42">
        <v>2.07E-2</v>
      </c>
      <c r="AB18" s="42">
        <v>1.2E-2</v>
      </c>
      <c r="AC18" s="52">
        <v>286440</v>
      </c>
      <c r="AD18" s="21">
        <f t="shared" si="0"/>
        <v>286443.48259799008</v>
      </c>
      <c r="AE18" s="42">
        <v>1.2E-2</v>
      </c>
      <c r="AF18" s="42">
        <f t="shared" si="1"/>
        <v>7.1749347258485644E-3</v>
      </c>
      <c r="AG18" s="21">
        <f t="shared" si="2"/>
        <v>189931.39853886244</v>
      </c>
    </row>
    <row r="19" spans="1:33" x14ac:dyDescent="0.25">
      <c r="A19" s="1">
        <v>43709</v>
      </c>
      <c r="B19">
        <v>10.52</v>
      </c>
      <c r="C19">
        <v>10.53</v>
      </c>
      <c r="D19">
        <v>10.29</v>
      </c>
      <c r="E19">
        <v>10.39</v>
      </c>
      <c r="F19">
        <v>10.114583</v>
      </c>
      <c r="G19">
        <v>0</v>
      </c>
      <c r="H19" s="9">
        <f t="shared" si="5"/>
        <v>-4.9930454852513823E-3</v>
      </c>
      <c r="I19" s="9">
        <f t="shared" si="6"/>
        <v>0.10391360327562063</v>
      </c>
      <c r="J19" s="31">
        <f t="shared" si="9"/>
        <v>1.2919784318075712E-4</v>
      </c>
      <c r="K19" s="9">
        <f t="shared" si="7"/>
        <v>8.1880498136928132E-2</v>
      </c>
      <c r="L19" s="9">
        <f t="shared" si="10"/>
        <v>1.0354631346892112E-4</v>
      </c>
      <c r="O19" s="21">
        <f t="shared" si="8"/>
        <v>308435.18873718375</v>
      </c>
      <c r="S19" s="2">
        <v>7</v>
      </c>
      <c r="T19" s="47">
        <f t="shared" si="11"/>
        <v>144696.40944313482</v>
      </c>
      <c r="U19" s="47">
        <f t="shared" si="12"/>
        <v>125012.64056306318</v>
      </c>
      <c r="Z19" s="2">
        <v>2017</v>
      </c>
      <c r="AA19" s="42">
        <v>2.1100000000000001E-2</v>
      </c>
      <c r="AB19" s="42">
        <v>3.0700000000000002E-2</v>
      </c>
      <c r="AC19" s="52">
        <v>295231</v>
      </c>
      <c r="AD19" s="21">
        <f t="shared" si="0"/>
        <v>295237.2975137484</v>
      </c>
      <c r="AE19" s="42">
        <v>3.0700000000000002E-2</v>
      </c>
      <c r="AF19" s="42">
        <f t="shared" si="1"/>
        <v>1.8355874673629244E-2</v>
      </c>
      <c r="AG19" s="21">
        <f t="shared" si="2"/>
        <v>193417.75548702892</v>
      </c>
    </row>
    <row r="20" spans="1:33" x14ac:dyDescent="0.25">
      <c r="A20" s="1">
        <v>43678</v>
      </c>
      <c r="B20">
        <v>10.33</v>
      </c>
      <c r="C20">
        <v>10.54</v>
      </c>
      <c r="D20">
        <v>10.33</v>
      </c>
      <c r="E20">
        <v>10.49</v>
      </c>
      <c r="F20">
        <v>10.165338999999999</v>
      </c>
      <c r="G20">
        <v>0</v>
      </c>
      <c r="H20" s="9">
        <f t="shared" si="5"/>
        <v>2.7208756114416543E-2</v>
      </c>
      <c r="I20" s="9">
        <f t="shared" si="6"/>
        <v>0.10255239145562869</v>
      </c>
      <c r="J20" s="31">
        <f t="shared" si="9"/>
        <v>1.403417440930352E-4</v>
      </c>
      <c r="K20" s="9">
        <f t="shared" si="7"/>
        <v>8.7408581565867421E-2</v>
      </c>
      <c r="L20" s="9">
        <f t="shared" si="10"/>
        <v>1.0407293698191708E-4</v>
      </c>
      <c r="O20" s="21">
        <f t="shared" si="8"/>
        <v>309982.94769467559</v>
      </c>
      <c r="S20" s="2">
        <v>8</v>
      </c>
      <c r="T20" s="47">
        <f t="shared" si="11"/>
        <v>152538.78781510127</v>
      </c>
      <c r="U20" s="47">
        <f t="shared" si="12"/>
        <v>129063.81248890563</v>
      </c>
      <c r="Z20" s="2">
        <v>2018</v>
      </c>
      <c r="AA20" s="42">
        <v>1.9099999999999999E-2</v>
      </c>
      <c r="AB20" s="42">
        <v>5.1999999999999998E-3</v>
      </c>
      <c r="AC20" s="52">
        <v>296766</v>
      </c>
      <c r="AD20" s="21">
        <f t="shared" si="0"/>
        <v>296772.53146081988</v>
      </c>
      <c r="AE20" s="42">
        <v>5.1999999999999998E-3</v>
      </c>
      <c r="AF20" s="42">
        <f t="shared" si="1"/>
        <v>3.1091383812010443E-3</v>
      </c>
      <c r="AG20" s="21">
        <f t="shared" si="2"/>
        <v>194019.11805421941</v>
      </c>
    </row>
    <row r="21" spans="1:33" x14ac:dyDescent="0.25">
      <c r="A21" s="1">
        <v>43647</v>
      </c>
      <c r="B21">
        <v>10.28</v>
      </c>
      <c r="C21">
        <v>10.33</v>
      </c>
      <c r="D21">
        <v>10.25</v>
      </c>
      <c r="E21">
        <v>10.26</v>
      </c>
      <c r="F21">
        <v>9.8960790000000003</v>
      </c>
      <c r="G21">
        <v>0</v>
      </c>
      <c r="H21" s="9">
        <f t="shared" si="5"/>
        <v>-1.0790601860203169E-3</v>
      </c>
      <c r="I21" s="9">
        <f t="shared" si="6"/>
        <v>6.3516329187056991E-2</v>
      </c>
      <c r="J21" s="31">
        <f t="shared" si="9"/>
        <v>1.0210916557942823E-4</v>
      </c>
      <c r="K21" s="9">
        <f t="shared" si="7"/>
        <v>5.2579746425607733E-2</v>
      </c>
      <c r="L21" s="9">
        <f t="shared" si="10"/>
        <v>8.1116421745319861E-5</v>
      </c>
      <c r="O21" s="21">
        <f t="shared" si="8"/>
        <v>301772.10411176429</v>
      </c>
      <c r="S21" s="2">
        <v>9</v>
      </c>
      <c r="T21" s="47">
        <f t="shared" si="11"/>
        <v>160806.21404254512</v>
      </c>
      <c r="U21" s="47">
        <f t="shared" si="12"/>
        <v>133246.26709063441</v>
      </c>
      <c r="Z21" s="2">
        <v>2019</v>
      </c>
      <c r="AA21" s="42">
        <v>2.29E-2</v>
      </c>
      <c r="AB21" s="42">
        <v>7.0300000000000001E-2</v>
      </c>
      <c r="AC21" s="52">
        <v>317617</v>
      </c>
      <c r="AD21" s="21">
        <f t="shared" si="0"/>
        <v>317635.64042251551</v>
      </c>
      <c r="AE21" s="42">
        <v>7.0300000000000001E-2</v>
      </c>
      <c r="AF21" s="42">
        <f t="shared" si="1"/>
        <v>4.2033159268929504E-2</v>
      </c>
      <c r="AG21" s="21">
        <f t="shared" si="2"/>
        <v>202174.35454460964</v>
      </c>
    </row>
    <row r="22" spans="1:33" x14ac:dyDescent="0.25">
      <c r="A22" s="1">
        <v>43617</v>
      </c>
      <c r="B22">
        <v>10.28</v>
      </c>
      <c r="C22">
        <v>10.33</v>
      </c>
      <c r="D22">
        <v>10.24</v>
      </c>
      <c r="E22">
        <v>10.3</v>
      </c>
      <c r="F22">
        <v>9.9067690000000006</v>
      </c>
      <c r="G22">
        <v>0</v>
      </c>
      <c r="H22" s="9">
        <f t="shared" si="5"/>
        <v>8.7217211248584899E-3</v>
      </c>
      <c r="I22" s="9">
        <f t="shared" si="6"/>
        <v>7.3162300761099738E-2</v>
      </c>
      <c r="J22" s="31">
        <f t="shared" si="9"/>
        <v>1.0503132577256457E-4</v>
      </c>
      <c r="K22" s="9">
        <f t="shared" si="7"/>
        <v>6.4987923333701694E-2</v>
      </c>
      <c r="L22" s="9">
        <f t="shared" si="10"/>
        <v>8.0496234928034189E-5</v>
      </c>
      <c r="O22" s="21">
        <f t="shared" si="8"/>
        <v>302098.08612877881</v>
      </c>
      <c r="S22" s="2">
        <v>10</v>
      </c>
      <c r="T22" s="47">
        <f t="shared" si="11"/>
        <v>169521.72522860998</v>
      </c>
      <c r="U22" s="47">
        <f t="shared" si="12"/>
        <v>137564.25872755673</v>
      </c>
      <c r="Z22" s="2">
        <v>2020</v>
      </c>
      <c r="AA22" s="42">
        <v>3.2000000000000002E-3</v>
      </c>
      <c r="AB22" s="42">
        <v>7.0300000000000001E-2</v>
      </c>
      <c r="AC22" s="52">
        <v>339958</v>
      </c>
      <c r="AD22" s="61">
        <f t="shared" si="0"/>
        <v>339965.42594421835</v>
      </c>
      <c r="AE22" s="42">
        <v>7.0300000000000001E-2</v>
      </c>
      <c r="AF22" s="42">
        <f t="shared" si="1"/>
        <v>4.2033159268929504E-2</v>
      </c>
      <c r="AG22" s="21">
        <f t="shared" si="2"/>
        <v>210672.38138927624</v>
      </c>
    </row>
    <row r="23" spans="1:33" x14ac:dyDescent="0.25">
      <c r="A23" s="1">
        <v>43586</v>
      </c>
      <c r="B23">
        <v>10.06</v>
      </c>
      <c r="C23">
        <v>10.24</v>
      </c>
      <c r="D23">
        <v>10.039999999999999</v>
      </c>
      <c r="E23">
        <v>10.24</v>
      </c>
      <c r="F23">
        <v>9.8211119999999994</v>
      </c>
      <c r="G23">
        <v>0</v>
      </c>
      <c r="H23" s="9">
        <f t="shared" si="5"/>
        <v>2.0832287410540325E-2</v>
      </c>
      <c r="I23" s="9">
        <f t="shared" si="6"/>
        <v>6.0563408571535311E-2</v>
      </c>
      <c r="J23" s="31">
        <f t="shared" si="9"/>
        <v>1.0581700567139888E-4</v>
      </c>
      <c r="K23" s="9">
        <f t="shared" si="7"/>
        <v>5.8858080781508226E-2</v>
      </c>
      <c r="L23" s="9">
        <f t="shared" si="10"/>
        <v>7.9731118280673138E-5</v>
      </c>
      <c r="O23" s="21">
        <f t="shared" si="8"/>
        <v>299486.05229983485</v>
      </c>
      <c r="S23" s="2">
        <v>11</v>
      </c>
      <c r="T23" s="47">
        <f t="shared" si="11"/>
        <v>178709.60706083858</v>
      </c>
      <c r="U23" s="47">
        <f t="shared" si="12"/>
        <v>142022.17962616601</v>
      </c>
    </row>
    <row r="24" spans="1:33" x14ac:dyDescent="0.25">
      <c r="A24" s="1">
        <v>43556</v>
      </c>
      <c r="B24">
        <v>10.07</v>
      </c>
      <c r="C24">
        <v>10.09</v>
      </c>
      <c r="D24">
        <v>10.029999999999999</v>
      </c>
      <c r="E24">
        <v>10.06</v>
      </c>
      <c r="F24">
        <v>9.6206910000000008</v>
      </c>
      <c r="G24">
        <v>0</v>
      </c>
      <c r="H24" s="9">
        <f t="shared" si="5"/>
        <v>-2.0943104583168574E-3</v>
      </c>
      <c r="I24" s="9">
        <f t="shared" si="6"/>
        <v>3.9851668571843676E-2</v>
      </c>
      <c r="J24" s="31">
        <f t="shared" si="9"/>
        <v>8.2509459383299256E-5</v>
      </c>
      <c r="K24" s="9">
        <f t="shared" si="7"/>
        <v>3.5235508308782436E-2</v>
      </c>
      <c r="L24" s="9">
        <f t="shared" si="10"/>
        <v>6.5806054624803975E-5</v>
      </c>
      <c r="O24" s="21">
        <f t="shared" si="8"/>
        <v>293374.392633599</v>
      </c>
      <c r="S24" s="2">
        <v>12</v>
      </c>
      <c r="T24" s="47">
        <f t="shared" si="11"/>
        <v>188395.46148300605</v>
      </c>
      <c r="U24" s="47">
        <f t="shared" si="12"/>
        <v>146624.56434787932</v>
      </c>
      <c r="AF24" s="2">
        <f>COUNTIF(AF2:AF22,"&lt;0")</f>
        <v>0</v>
      </c>
    </row>
    <row r="25" spans="1:33" x14ac:dyDescent="0.25">
      <c r="A25" s="1">
        <v>43525</v>
      </c>
      <c r="B25">
        <v>9.93</v>
      </c>
      <c r="C25">
        <v>10.16</v>
      </c>
      <c r="D25">
        <v>9.93</v>
      </c>
      <c r="E25">
        <v>10.11</v>
      </c>
      <c r="F25">
        <v>9.6408819999999995</v>
      </c>
      <c r="G25">
        <v>0</v>
      </c>
      <c r="H25" s="9">
        <f t="shared" si="5"/>
        <v>1.9038743289255457E-2</v>
      </c>
      <c r="I25" s="9">
        <f t="shared" si="6"/>
        <v>5.0117386719147325E-2</v>
      </c>
      <c r="J25" s="31">
        <f t="shared" si="9"/>
        <v>9.1444340203679451E-5</v>
      </c>
      <c r="K25" s="9">
        <f t="shared" si="7"/>
        <v>4.5402876481660699E-2</v>
      </c>
      <c r="L25" s="9">
        <f t="shared" si="10"/>
        <v>6.651408713950894E-5</v>
      </c>
      <c r="O25" s="21">
        <f t="shared" si="8"/>
        <v>293990.0991729385</v>
      </c>
      <c r="S25" s="2">
        <v>13</v>
      </c>
      <c r="T25" s="47">
        <f t="shared" si="11"/>
        <v>198606.27803468838</v>
      </c>
      <c r="U25" s="47">
        <f t="shared" si="12"/>
        <v>151376.09440155709</v>
      </c>
    </row>
    <row r="26" spans="1:33" x14ac:dyDescent="0.25">
      <c r="A26" s="1">
        <v>43497</v>
      </c>
      <c r="B26">
        <v>9.9600000000000009</v>
      </c>
      <c r="C26">
        <v>10.01</v>
      </c>
      <c r="D26">
        <v>9.9499999999999993</v>
      </c>
      <c r="E26">
        <v>9.9499999999999993</v>
      </c>
      <c r="F26">
        <v>9.4607609999999998</v>
      </c>
      <c r="G26">
        <v>0</v>
      </c>
      <c r="H26" s="9">
        <f t="shared" si="5"/>
        <v>-2.1032200045123317E-3</v>
      </c>
      <c r="I26" s="9">
        <f t="shared" si="6"/>
        <v>2.2482207700876434E-2</v>
      </c>
      <c r="J26" s="31">
        <f t="shared" si="9"/>
        <v>7.0483036082403825E-5</v>
      </c>
      <c r="K26" s="9">
        <f t="shared" si="7"/>
        <v>3.3822170226873949E-2</v>
      </c>
      <c r="L26" s="9">
        <f t="shared" si="10"/>
        <v>5.3669406669534789E-5</v>
      </c>
      <c r="O26" s="21">
        <f t="shared" si="8"/>
        <v>288497.46990383958</v>
      </c>
      <c r="S26" s="2">
        <v>14</v>
      </c>
      <c r="T26" s="47">
        <f t="shared" si="11"/>
        <v>209370.50905735313</v>
      </c>
      <c r="U26" s="47">
        <f t="shared" si="12"/>
        <v>156281.60300549629</v>
      </c>
    </row>
    <row r="27" spans="1:33" x14ac:dyDescent="0.25">
      <c r="A27" s="1">
        <v>43466</v>
      </c>
      <c r="B27">
        <v>9.9700000000000006</v>
      </c>
      <c r="C27">
        <v>10.029999999999999</v>
      </c>
      <c r="D27">
        <v>9.93</v>
      </c>
      <c r="E27">
        <v>10</v>
      </c>
      <c r="F27">
        <v>9.4807009999999998</v>
      </c>
      <c r="G27">
        <v>0</v>
      </c>
      <c r="H27" s="9">
        <f t="shared" si="5"/>
        <v>8.9842982575448968E-3</v>
      </c>
      <c r="I27" s="9">
        <f t="shared" si="6"/>
        <v>3.2964718582598265E-2</v>
      </c>
      <c r="J27" s="31">
        <f t="shared" si="9"/>
        <v>7.6406313575280095E-5</v>
      </c>
      <c r="K27" s="9">
        <f t="shared" si="7"/>
        <v>3.7012823224919583E-2</v>
      </c>
      <c r="L27" s="9">
        <f t="shared" si="10"/>
        <v>5.3551656253632277E-5</v>
      </c>
      <c r="O27" s="21">
        <f t="shared" si="8"/>
        <v>289105.52242201252</v>
      </c>
      <c r="S27" s="2">
        <v>15</v>
      </c>
      <c r="T27" s="47">
        <f t="shared" si="11"/>
        <v>220718.14897653356</v>
      </c>
      <c r="U27" s="47">
        <f t="shared" si="12"/>
        <v>161346.08000374146</v>
      </c>
    </row>
    <row r="28" spans="1:33" x14ac:dyDescent="0.25">
      <c r="A28" s="1">
        <v>43435</v>
      </c>
      <c r="B28">
        <v>9.81</v>
      </c>
      <c r="C28">
        <v>9.9600000000000009</v>
      </c>
      <c r="D28">
        <v>9.81</v>
      </c>
      <c r="E28">
        <v>9.9499999999999993</v>
      </c>
      <c r="F28">
        <v>9.3962819999999994</v>
      </c>
      <c r="G28">
        <v>0</v>
      </c>
      <c r="H28" s="9">
        <f t="shared" si="5"/>
        <v>1.8312824634367654E-2</v>
      </c>
      <c r="I28" s="9">
        <f t="shared" si="6"/>
        <v>1.6742418700920077E-2</v>
      </c>
      <c r="J28" s="31">
        <f t="shared" si="9"/>
        <v>8.2982958553924087E-5</v>
      </c>
      <c r="K28" s="9">
        <f t="shared" si="7"/>
        <v>3.2831991769248677E-2</v>
      </c>
      <c r="L28" s="9">
        <f t="shared" si="10"/>
        <v>6.2001745272388946E-5</v>
      </c>
      <c r="O28" s="21">
        <f t="shared" si="8"/>
        <v>286531.24029906146</v>
      </c>
      <c r="S28" s="2">
        <v>16</v>
      </c>
      <c r="T28" s="47">
        <f t="shared" si="11"/>
        <v>232680.81788100486</v>
      </c>
      <c r="U28" s="47">
        <f t="shared" si="12"/>
        <v>166574.67694171396</v>
      </c>
    </row>
    <row r="29" spans="1:33" x14ac:dyDescent="0.25">
      <c r="A29" s="1">
        <v>43405</v>
      </c>
      <c r="B29">
        <v>9.77</v>
      </c>
      <c r="C29">
        <v>9.82</v>
      </c>
      <c r="D29">
        <v>9.7200000000000006</v>
      </c>
      <c r="E29">
        <v>9.8000000000000007</v>
      </c>
      <c r="F29">
        <v>9.2273040000000002</v>
      </c>
      <c r="G29">
        <v>0</v>
      </c>
      <c r="H29" s="9">
        <f t="shared" si="5"/>
        <v>7.0752701480177576E-3</v>
      </c>
      <c r="I29" s="9">
        <f t="shared" si="6"/>
        <v>-1.1566656475937121E-2</v>
      </c>
      <c r="J29" s="31">
        <f t="shared" si="9"/>
        <v>5.1966188982389339E-5</v>
      </c>
      <c r="K29" s="9">
        <f t="shared" si="7"/>
        <v>3.2059335137224684E-2</v>
      </c>
      <c r="L29" s="9">
        <f t="shared" si="10"/>
        <v>6.3446719596831275E-5</v>
      </c>
      <c r="O29" s="21">
        <f t="shared" si="8"/>
        <v>281378.40687800676</v>
      </c>
      <c r="S29" s="2">
        <v>17</v>
      </c>
      <c r="T29" s="47">
        <f t="shared" si="11"/>
        <v>245291.8496318555</v>
      </c>
      <c r="U29" s="47">
        <f t="shared" si="12"/>
        <v>171972.71230632279</v>
      </c>
    </row>
    <row r="30" spans="1:33" x14ac:dyDescent="0.25">
      <c r="A30" s="1">
        <v>43374</v>
      </c>
      <c r="B30">
        <v>9.84</v>
      </c>
      <c r="C30">
        <v>9.86</v>
      </c>
      <c r="D30">
        <v>9.76</v>
      </c>
      <c r="E30">
        <v>9.76</v>
      </c>
      <c r="F30">
        <v>9.1624770000000009</v>
      </c>
      <c r="G30">
        <v>0</v>
      </c>
      <c r="H30" s="9">
        <f t="shared" si="5"/>
        <v>-6.2199668887386855E-3</v>
      </c>
      <c r="I30" s="9">
        <f t="shared" si="6"/>
        <v>-1.8138733567780275E-2</v>
      </c>
      <c r="J30" s="31">
        <f t="shared" si="9"/>
        <v>4.5640477261819309E-5</v>
      </c>
      <c r="K30" s="9">
        <f t="shared" si="7"/>
        <v>7.8861167780213161E-3</v>
      </c>
      <c r="L30" s="9">
        <f t="shared" si="10"/>
        <v>8.5000255173755843E-5</v>
      </c>
      <c r="O30" s="21">
        <f t="shared" si="8"/>
        <v>279401.56532356353</v>
      </c>
      <c r="S30" s="2">
        <v>18</v>
      </c>
      <c r="T30" s="47">
        <f t="shared" si="11"/>
        <v>258586.3847469684</v>
      </c>
      <c r="U30" s="47">
        <f t="shared" si="12"/>
        <v>177545.67693588685</v>
      </c>
    </row>
    <row r="31" spans="1:33" x14ac:dyDescent="0.25">
      <c r="A31" s="1">
        <v>43344</v>
      </c>
      <c r="B31">
        <v>9.94</v>
      </c>
      <c r="C31">
        <v>9.9499999999999993</v>
      </c>
      <c r="D31">
        <v>9.85</v>
      </c>
      <c r="E31">
        <v>9.85</v>
      </c>
      <c r="F31">
        <v>9.2198239999999991</v>
      </c>
      <c r="G31">
        <v>0</v>
      </c>
      <c r="H31" s="9">
        <f t="shared" si="5"/>
        <v>-9.1597514297604762E-3</v>
      </c>
      <c r="I31" s="9">
        <f t="shared" si="6"/>
        <v>-1.3825109561629516E-2</v>
      </c>
      <c r="J31" s="31">
        <f t="shared" si="9"/>
        <v>4.3724623812456833E-5</v>
      </c>
      <c r="K31" s="9">
        <f t="shared" si="7"/>
        <v>-9.4755889623393975E-3</v>
      </c>
      <c r="L31" s="9">
        <f t="shared" si="10"/>
        <v>8.5562550352063718E-5</v>
      </c>
      <c r="O31" s="21">
        <f t="shared" si="8"/>
        <v>281150.31094842131</v>
      </c>
      <c r="S31" s="2">
        <v>19</v>
      </c>
      <c r="T31" s="47">
        <f t="shared" si="11"/>
        <v>272601.4683197338</v>
      </c>
      <c r="U31" s="47">
        <f t="shared" si="12"/>
        <v>183299.23960537164</v>
      </c>
    </row>
    <row r="32" spans="1:33" x14ac:dyDescent="0.25">
      <c r="A32" s="1">
        <v>43313</v>
      </c>
      <c r="B32">
        <v>9.9</v>
      </c>
      <c r="C32">
        <v>10</v>
      </c>
      <c r="D32">
        <v>9.9</v>
      </c>
      <c r="E32">
        <v>9.9700000000000006</v>
      </c>
      <c r="F32">
        <v>9.3050560000000004</v>
      </c>
      <c r="G32">
        <v>0</v>
      </c>
      <c r="H32" s="9">
        <f t="shared" si="5"/>
        <v>7.9810385879468451E-3</v>
      </c>
      <c r="I32" s="9">
        <f t="shared" si="6"/>
        <v>-4.6177755261319854E-3</v>
      </c>
      <c r="J32" s="31">
        <f t="shared" si="9"/>
        <v>3.9665056633634801E-5</v>
      </c>
      <c r="K32" s="9">
        <f t="shared" si="7"/>
        <v>-7.5944960594113362E-3</v>
      </c>
      <c r="L32" s="9">
        <f t="shared" si="10"/>
        <v>8.2366680265193938E-5</v>
      </c>
      <c r="O32" s="21">
        <f t="shared" si="8"/>
        <v>283749.3847813661</v>
      </c>
      <c r="S32" s="2">
        <v>20</v>
      </c>
      <c r="T32" s="47">
        <f t="shared" si="11"/>
        <v>287376.15324484347</v>
      </c>
      <c r="U32" s="47">
        <f t="shared" si="12"/>
        <v>189239.25279262173</v>
      </c>
      <c r="V32" s="2" t="s">
        <v>7</v>
      </c>
    </row>
    <row r="33" spans="1:15" x14ac:dyDescent="0.25">
      <c r="A33" s="1">
        <v>43282</v>
      </c>
      <c r="B33">
        <v>9.9700000000000006</v>
      </c>
      <c r="C33">
        <v>10</v>
      </c>
      <c r="D33">
        <v>9.92</v>
      </c>
      <c r="E33">
        <v>9.92</v>
      </c>
      <c r="F33">
        <v>9.2313799999999997</v>
      </c>
      <c r="G33">
        <v>0</v>
      </c>
      <c r="H33" s="9">
        <f t="shared" si="5"/>
        <v>-3.1206406546326008E-3</v>
      </c>
      <c r="I33" s="9">
        <f t="shared" si="6"/>
        <v>-1.8119841246373832E-2</v>
      </c>
      <c r="J33" s="31">
        <f t="shared" si="9"/>
        <v>4.4636200802725966E-5</v>
      </c>
      <c r="K33" s="9">
        <f t="shared" si="7"/>
        <v>-1.4356111471937974E-2</v>
      </c>
      <c r="L33" s="9">
        <f t="shared" si="10"/>
        <v>7.9311416075952948E-5</v>
      </c>
      <c r="O33" s="21">
        <f t="shared" si="8"/>
        <v>281502.7008631659</v>
      </c>
    </row>
    <row r="34" spans="1:15" x14ac:dyDescent="0.25">
      <c r="A34" s="1">
        <v>43252</v>
      </c>
      <c r="B34">
        <v>9.9700000000000006</v>
      </c>
      <c r="C34">
        <v>10.01</v>
      </c>
      <c r="D34">
        <v>9.92</v>
      </c>
      <c r="E34">
        <v>9.98</v>
      </c>
      <c r="F34">
        <v>9.2602779999999996</v>
      </c>
      <c r="G34">
        <v>0</v>
      </c>
      <c r="H34" s="9">
        <f t="shared" si="5"/>
        <v>8.9645637087130254E-4</v>
      </c>
      <c r="I34" s="9">
        <f t="shared" si="6"/>
        <v>-4.5105284363889551E-3</v>
      </c>
      <c r="J34" s="31">
        <f t="shared" si="9"/>
        <v>4.4924383436136878E-5</v>
      </c>
      <c r="K34" s="9">
        <f t="shared" si="7"/>
        <v>-1.2186964139516471E-2</v>
      </c>
      <c r="L34" s="9">
        <f t="shared" si="10"/>
        <v>8.0471544101706313E-5</v>
      </c>
      <c r="O34" s="21">
        <f t="shared" si="8"/>
        <v>282383.91960289318</v>
      </c>
    </row>
    <row r="35" spans="1:15" x14ac:dyDescent="0.25">
      <c r="A35" s="1">
        <v>43221</v>
      </c>
      <c r="B35">
        <v>9.93</v>
      </c>
      <c r="C35">
        <v>10.06</v>
      </c>
      <c r="D35">
        <v>9.8699999999999992</v>
      </c>
      <c r="E35">
        <v>10</v>
      </c>
      <c r="F35">
        <v>9.2519840000000002</v>
      </c>
      <c r="G35">
        <v>0</v>
      </c>
      <c r="H35" s="9">
        <f t="shared" si="5"/>
        <v>7.7573047826292492E-3</v>
      </c>
      <c r="I35" s="9">
        <f t="shared" si="6"/>
        <v>-2.502158445884499E-3</v>
      </c>
      <c r="J35" s="31">
        <f t="shared" si="9"/>
        <v>4.5074543768585866E-5</v>
      </c>
      <c r="K35" s="9">
        <f t="shared" si="7"/>
        <v>-7.7410701636168536E-3</v>
      </c>
      <c r="L35" s="9">
        <f t="shared" si="10"/>
        <v>9.1309567511590824E-5</v>
      </c>
      <c r="O35" s="21">
        <f t="shared" si="8"/>
        <v>282131.00146920583</v>
      </c>
    </row>
    <row r="36" spans="1:15" x14ac:dyDescent="0.25">
      <c r="A36" s="1">
        <v>43191</v>
      </c>
      <c r="B36">
        <v>10.050000000000001</v>
      </c>
      <c r="C36">
        <v>10.050000000000001</v>
      </c>
      <c r="D36">
        <v>9.92</v>
      </c>
      <c r="E36">
        <v>9.9499999999999993</v>
      </c>
      <c r="F36">
        <v>9.1807660000000002</v>
      </c>
      <c r="G36">
        <v>0</v>
      </c>
      <c r="H36" s="9">
        <f t="shared" si="5"/>
        <v>-7.7785615697146373E-3</v>
      </c>
      <c r="I36" s="9">
        <f t="shared" si="6"/>
        <v>-1.2102669478316399E-2</v>
      </c>
      <c r="J36" s="31">
        <f t="shared" si="9"/>
        <v>4.4999766799725096E-5</v>
      </c>
      <c r="K36" s="9">
        <f t="shared" si="7"/>
        <v>2.51458360434954E-4</v>
      </c>
      <c r="L36" s="9">
        <f t="shared" si="10"/>
        <v>8.8858266341316618E-5</v>
      </c>
      <c r="O36" s="21">
        <f t="shared" si="8"/>
        <v>279959.27206904325</v>
      </c>
    </row>
    <row r="37" spans="1:15" x14ac:dyDescent="0.25">
      <c r="A37" s="1">
        <v>43160</v>
      </c>
      <c r="B37">
        <v>10.02</v>
      </c>
      <c r="C37">
        <v>10.050000000000001</v>
      </c>
      <c r="D37">
        <v>9.98</v>
      </c>
      <c r="E37">
        <v>10.050000000000001</v>
      </c>
      <c r="F37">
        <v>9.252739</v>
      </c>
      <c r="G37">
        <v>0</v>
      </c>
      <c r="H37" s="9">
        <f t="shared" si="5"/>
        <v>8.1272405124085123E-3</v>
      </c>
      <c r="I37" s="9">
        <f t="shared" si="6"/>
        <v>3.314838407320542E-3</v>
      </c>
      <c r="J37" s="31">
        <f t="shared" si="9"/>
        <v>4.4133054078531108E-5</v>
      </c>
      <c r="K37" s="9">
        <f t="shared" si="7"/>
        <v>8.8524859707434841E-3</v>
      </c>
      <c r="L37" s="9">
        <f t="shared" si="10"/>
        <v>8.6120707691223638E-5</v>
      </c>
      <c r="O37" s="21">
        <f t="shared" si="8"/>
        <v>282154.02452092199</v>
      </c>
    </row>
    <row r="38" spans="1:15" x14ac:dyDescent="0.25">
      <c r="A38" s="1">
        <v>43132</v>
      </c>
      <c r="B38">
        <v>10.050000000000001</v>
      </c>
      <c r="C38">
        <v>10.06</v>
      </c>
      <c r="D38">
        <v>9.9700000000000006</v>
      </c>
      <c r="E38">
        <v>9.99</v>
      </c>
      <c r="F38">
        <v>9.1781459999999999</v>
      </c>
      <c r="G38">
        <v>0</v>
      </c>
      <c r="H38" s="9">
        <f t="shared" si="5"/>
        <v>-6.861398664900078E-3</v>
      </c>
      <c r="I38" s="9">
        <f t="shared" si="6"/>
        <v>2.93949042567531E-3</v>
      </c>
      <c r="J38" s="31">
        <f t="shared" si="9"/>
        <v>3.9049469912830773E-5</v>
      </c>
      <c r="K38" s="9">
        <f t="shared" si="7"/>
        <v>2.4199461139588507E-3</v>
      </c>
      <c r="L38" s="9">
        <f t="shared" si="10"/>
        <v>8.3567634718451105E-5</v>
      </c>
      <c r="O38" s="21">
        <f t="shared" si="8"/>
        <v>279879.37750547181</v>
      </c>
    </row>
    <row r="39" spans="1:15" x14ac:dyDescent="0.25">
      <c r="A39" s="1">
        <v>43101</v>
      </c>
      <c r="B39">
        <v>10.210000000000001</v>
      </c>
      <c r="C39">
        <v>10.220000000000001</v>
      </c>
      <c r="D39">
        <v>10.08</v>
      </c>
      <c r="E39">
        <v>10.08</v>
      </c>
      <c r="F39">
        <v>9.2415559999999992</v>
      </c>
      <c r="G39">
        <v>0</v>
      </c>
      <c r="H39" s="9">
        <f t="shared" si="5"/>
        <v>-1.0039975225172653E-2</v>
      </c>
      <c r="I39" s="9">
        <f t="shared" si="6"/>
        <v>1.0854796343771867E-2</v>
      </c>
      <c r="J39" s="31">
        <f t="shared" si="9"/>
        <v>3.5179716583471864E-5</v>
      </c>
      <c r="K39" s="9">
        <f t="shared" si="7"/>
        <v>1.1061159776343601E-2</v>
      </c>
      <c r="L39" s="9">
        <f t="shared" si="10"/>
        <v>8.19731875833513E-5</v>
      </c>
      <c r="O39" s="21">
        <f t="shared" si="8"/>
        <v>281813.00890854839</v>
      </c>
    </row>
    <row r="40" spans="1:15" x14ac:dyDescent="0.25">
      <c r="A40" s="1">
        <v>43070</v>
      </c>
      <c r="B40">
        <v>10.28</v>
      </c>
      <c r="C40">
        <v>10.3</v>
      </c>
      <c r="D40">
        <v>10.220000000000001</v>
      </c>
      <c r="E40">
        <v>10.23</v>
      </c>
      <c r="F40">
        <v>9.3352819999999994</v>
      </c>
      <c r="G40">
        <v>0</v>
      </c>
      <c r="H40" s="9">
        <f t="shared" si="5"/>
        <v>3.7924319175956295E-4</v>
      </c>
      <c r="I40" s="9">
        <f t="shared" si="6"/>
        <v>2.6126919326986502E-2</v>
      </c>
      <c r="J40" s="31">
        <f t="shared" si="9"/>
        <v>4.1603580817634712E-5</v>
      </c>
      <c r="K40" s="9">
        <f t="shared" si="7"/>
        <v>2.5956858580927444E-2</v>
      </c>
      <c r="L40" s="9">
        <f t="shared" si="10"/>
        <v>9.3295230553790313E-5</v>
      </c>
      <c r="O40" s="21">
        <f t="shared" si="8"/>
        <v>284671.09969682718</v>
      </c>
    </row>
    <row r="41" spans="1:15" x14ac:dyDescent="0.25">
      <c r="A41" s="1">
        <v>43040</v>
      </c>
      <c r="B41">
        <v>10.29</v>
      </c>
      <c r="C41">
        <v>10.33</v>
      </c>
      <c r="D41">
        <v>10.25</v>
      </c>
      <c r="E41">
        <v>10.25</v>
      </c>
      <c r="F41">
        <v>9.3317429999999995</v>
      </c>
      <c r="G41">
        <v>0</v>
      </c>
      <c r="H41" s="9">
        <f t="shared" si="5"/>
        <v>-1.8539800082918044E-3</v>
      </c>
      <c r="I41" s="9">
        <f t="shared" si="6"/>
        <v>4.3740671842116587E-2</v>
      </c>
      <c r="J41" s="31">
        <f t="shared" si="9"/>
        <v>7.5349338040829161E-5</v>
      </c>
      <c r="K41" s="9">
        <f t="shared" si="7"/>
        <v>4.7185465670907832E-2</v>
      </c>
      <c r="L41" s="9">
        <f t="shared" si="10"/>
        <v>9.8022778109938642E-5</v>
      </c>
      <c r="O41" s="21">
        <f t="shared" si="8"/>
        <v>284563.18104778935</v>
      </c>
    </row>
    <row r="42" spans="1:15" x14ac:dyDescent="0.25">
      <c r="A42" s="1">
        <v>43009</v>
      </c>
      <c r="B42">
        <v>10.31</v>
      </c>
      <c r="C42">
        <v>10.34</v>
      </c>
      <c r="D42">
        <v>10.26</v>
      </c>
      <c r="E42">
        <v>10.29</v>
      </c>
      <c r="F42">
        <v>9.3490760000000002</v>
      </c>
      <c r="G42">
        <v>0</v>
      </c>
      <c r="H42" s="9">
        <f t="shared" si="5"/>
        <v>9.1140306436824251E-5</v>
      </c>
      <c r="I42" s="9">
        <f t="shared" si="6"/>
        <v>2.8412284702334933E-2</v>
      </c>
      <c r="J42" s="31">
        <f t="shared" si="9"/>
        <v>1.2971769061970024E-4</v>
      </c>
      <c r="K42" s="9">
        <f t="shared" si="7"/>
        <v>3.9972368484721806E-2</v>
      </c>
      <c r="L42" s="9">
        <f t="shared" si="10"/>
        <v>9.8092988873171074E-5</v>
      </c>
      <c r="O42" s="21">
        <f t="shared" si="8"/>
        <v>285091.73542579799</v>
      </c>
    </row>
    <row r="43" spans="1:15" x14ac:dyDescent="0.25">
      <c r="A43" s="1">
        <v>42979</v>
      </c>
      <c r="B43">
        <v>10.38</v>
      </c>
      <c r="C43">
        <v>10.42</v>
      </c>
      <c r="D43">
        <v>10.31</v>
      </c>
      <c r="E43">
        <v>10.31</v>
      </c>
      <c r="F43">
        <v>9.3482240000000001</v>
      </c>
      <c r="G43">
        <v>0</v>
      </c>
      <c r="H43" s="9">
        <f t="shared" si="5"/>
        <v>-5.6919263225586421E-3</v>
      </c>
      <c r="I43" s="9">
        <f t="shared" si="6"/>
        <v>4.3189622543906162E-3</v>
      </c>
      <c r="J43" s="31">
        <f t="shared" si="9"/>
        <v>1.3469252611957095E-4</v>
      </c>
      <c r="K43" s="9">
        <f t="shared" si="7"/>
        <v>3.7714259326438807E-2</v>
      </c>
      <c r="L43" s="9">
        <f t="shared" si="10"/>
        <v>9.8571457628308161E-5</v>
      </c>
      <c r="O43" s="21">
        <f t="shared" si="8"/>
        <v>285065.75444558315</v>
      </c>
    </row>
    <row r="44" spans="1:15" x14ac:dyDescent="0.25">
      <c r="A44" s="1">
        <v>42948</v>
      </c>
      <c r="B44">
        <v>10.32</v>
      </c>
      <c r="C44">
        <v>10.4</v>
      </c>
      <c r="D44">
        <v>10.32</v>
      </c>
      <c r="E44">
        <v>10.39</v>
      </c>
      <c r="F44">
        <v>9.4017379999999999</v>
      </c>
      <c r="G44">
        <v>0</v>
      </c>
      <c r="H44" s="9">
        <f t="shared" si="5"/>
        <v>1.0696568007949842E-2</v>
      </c>
      <c r="I44" s="9">
        <f t="shared" si="6"/>
        <v>2.7168603614402395E-3</v>
      </c>
      <c r="J44" s="31">
        <f t="shared" si="9"/>
        <v>1.317411337830054E-4</v>
      </c>
      <c r="K44" s="9">
        <f t="shared" si="7"/>
        <v>4.1489826137692087E-2</v>
      </c>
      <c r="L44" s="9">
        <f t="shared" si="10"/>
        <v>9.6779848756572664E-5</v>
      </c>
      <c r="O44" s="21">
        <f t="shared" si="8"/>
        <v>286697.61615358252</v>
      </c>
    </row>
    <row r="45" spans="1:15" x14ac:dyDescent="0.25">
      <c r="A45" s="1">
        <v>42917</v>
      </c>
      <c r="B45">
        <v>10.27</v>
      </c>
      <c r="C45">
        <v>10.34</v>
      </c>
      <c r="D45">
        <v>10.25</v>
      </c>
      <c r="E45">
        <v>10.3</v>
      </c>
      <c r="F45">
        <v>9.3022360000000006</v>
      </c>
      <c r="G45">
        <v>0</v>
      </c>
      <c r="H45" s="9">
        <f t="shared" si="5"/>
        <v>2.9157347901800921E-3</v>
      </c>
      <c r="I45" s="9">
        <f t="shared" si="6"/>
        <v>-6.7907438491616109E-3</v>
      </c>
      <c r="J45" s="31">
        <f t="shared" si="9"/>
        <v>1.2119634778324073E-4</v>
      </c>
      <c r="K45" s="9">
        <f t="shared" si="7"/>
        <v>3.6110462924236808E-2</v>
      </c>
      <c r="L45" s="9">
        <f t="shared" si="10"/>
        <v>9.3470853246282342E-5</v>
      </c>
      <c r="O45" s="21">
        <f t="shared" si="8"/>
        <v>283663.39139614796</v>
      </c>
    </row>
    <row r="46" spans="1:15" x14ac:dyDescent="0.25">
      <c r="A46" s="1">
        <v>42887</v>
      </c>
      <c r="B46">
        <v>10.32</v>
      </c>
      <c r="C46">
        <v>10.37</v>
      </c>
      <c r="D46">
        <v>10.29</v>
      </c>
      <c r="E46">
        <v>10.29</v>
      </c>
      <c r="F46">
        <v>9.2751920000000005</v>
      </c>
      <c r="G46">
        <v>0</v>
      </c>
      <c r="H46" s="9">
        <f t="shared" si="5"/>
        <v>-1.9419494107489606E-3</v>
      </c>
      <c r="I46" s="9">
        <f t="shared" si="6"/>
        <v>-1.0596056866881221E-2</v>
      </c>
      <c r="J46" s="31">
        <f t="shared" si="9"/>
        <v>1.2329500215035874E-4</v>
      </c>
      <c r="K46" s="9">
        <f t="shared" si="7"/>
        <v>3.2805798558377737E-2</v>
      </c>
      <c r="L46" s="9">
        <f t="shared" si="10"/>
        <v>9.3968480205255299E-5</v>
      </c>
      <c r="O46" s="21">
        <f t="shared" si="8"/>
        <v>282838.70873308531</v>
      </c>
    </row>
    <row r="47" spans="1:15" x14ac:dyDescent="0.25">
      <c r="A47" s="1">
        <v>42856</v>
      </c>
      <c r="B47">
        <v>10.25</v>
      </c>
      <c r="C47">
        <v>10.34</v>
      </c>
      <c r="D47">
        <v>10.220000000000001</v>
      </c>
      <c r="E47">
        <v>10.33</v>
      </c>
      <c r="F47">
        <v>9.2932389999999998</v>
      </c>
      <c r="G47">
        <v>0</v>
      </c>
      <c r="H47" s="9">
        <f t="shared" si="5"/>
        <v>7.7064300166263099E-3</v>
      </c>
      <c r="I47" s="9">
        <f t="shared" si="6"/>
        <v>-3.3165443375454307E-3</v>
      </c>
      <c r="J47" s="31">
        <f t="shared" si="9"/>
        <v>1.4469414722470333E-4</v>
      </c>
      <c r="K47" s="9">
        <f t="shared" si="7"/>
        <v>4.0201122018285178E-2</v>
      </c>
      <c r="L47" s="9">
        <f t="shared" si="10"/>
        <v>9.6623808903073253E-5</v>
      </c>
      <c r="O47" s="21">
        <f t="shared" si="8"/>
        <v>283389.03590437252</v>
      </c>
    </row>
    <row r="48" spans="1:15" x14ac:dyDescent="0.25">
      <c r="A48" s="1">
        <v>42826</v>
      </c>
      <c r="B48">
        <v>10.24</v>
      </c>
      <c r="C48">
        <v>10.33</v>
      </c>
      <c r="D48">
        <v>10.23</v>
      </c>
      <c r="E48">
        <v>10.27</v>
      </c>
      <c r="F48">
        <v>9.2221689999999992</v>
      </c>
      <c r="G48">
        <v>0</v>
      </c>
      <c r="H48" s="9">
        <f t="shared" si="5"/>
        <v>7.7500921732405331E-3</v>
      </c>
      <c r="I48" s="9">
        <f t="shared" si="6"/>
        <v>4.7623467907136532E-3</v>
      </c>
      <c r="J48" s="31">
        <f t="shared" si="9"/>
        <v>1.4037463246469999E-4</v>
      </c>
      <c r="K48" s="9">
        <f t="shared" si="7"/>
        <v>2.4980752787997513E-2</v>
      </c>
      <c r="L48" s="9">
        <f t="shared" si="10"/>
        <v>9.4922313540649969E-5</v>
      </c>
      <c r="O48" s="21">
        <f t="shared" si="8"/>
        <v>281221.81963222846</v>
      </c>
    </row>
    <row r="49" spans="1:15" x14ac:dyDescent="0.25">
      <c r="A49" s="1">
        <v>42795</v>
      </c>
      <c r="B49">
        <v>10.17</v>
      </c>
      <c r="C49">
        <v>10.23</v>
      </c>
      <c r="D49">
        <v>10.11</v>
      </c>
      <c r="E49">
        <v>10.210000000000001</v>
      </c>
      <c r="F49">
        <v>9.1512460000000004</v>
      </c>
      <c r="G49">
        <v>0</v>
      </c>
      <c r="H49" s="9">
        <f t="shared" si="5"/>
        <v>9.7655758638027417E-4</v>
      </c>
      <c r="I49" s="9">
        <f t="shared" si="6"/>
        <v>-2.2135848822902259E-3</v>
      </c>
      <c r="J49" s="31">
        <f t="shared" si="9"/>
        <v>1.3547521734510548E-4</v>
      </c>
      <c r="K49" s="9">
        <f t="shared" si="7"/>
        <v>1.6618843947370083E-2</v>
      </c>
      <c r="L49" s="9">
        <f t="shared" si="10"/>
        <v>9.3083618257866469E-5</v>
      </c>
      <c r="O49" s="21">
        <f t="shared" si="8"/>
        <v>279059.08599399473</v>
      </c>
    </row>
    <row r="50" spans="1:15" x14ac:dyDescent="0.25">
      <c r="A50" s="1">
        <v>42767</v>
      </c>
      <c r="B50">
        <v>10.18</v>
      </c>
      <c r="C50">
        <v>10.26</v>
      </c>
      <c r="D50">
        <v>10.17</v>
      </c>
      <c r="E50">
        <v>10.220000000000001</v>
      </c>
      <c r="F50">
        <v>9.1423179999999995</v>
      </c>
      <c r="G50">
        <v>0</v>
      </c>
      <c r="H50" s="9">
        <f t="shared" si="5"/>
        <v>4.9164668884835666E-3</v>
      </c>
      <c r="I50" s="9">
        <f t="shared" si="6"/>
        <v>-1.4931210598877339E-3</v>
      </c>
      <c r="J50" s="31">
        <f t="shared" si="9"/>
        <v>1.3564470776321252E-4</v>
      </c>
      <c r="K50" s="9">
        <f t="shared" si="7"/>
        <v>1.4203795066960866E-2</v>
      </c>
      <c r="L50" s="9">
        <f t="shared" si="10"/>
        <v>9.3887123229325186E-5</v>
      </c>
      <c r="O50" s="21">
        <f t="shared" si="8"/>
        <v>278786.83459568734</v>
      </c>
    </row>
    <row r="51" spans="1:15" x14ac:dyDescent="0.25">
      <c r="A51" s="1">
        <v>42736</v>
      </c>
      <c r="B51">
        <v>10.18</v>
      </c>
      <c r="C51">
        <v>10.25</v>
      </c>
      <c r="D51">
        <v>10.16</v>
      </c>
      <c r="E51">
        <v>10.19</v>
      </c>
      <c r="F51">
        <v>9.0975900000000003</v>
      </c>
      <c r="G51">
        <v>0</v>
      </c>
      <c r="H51" s="9">
        <f t="shared" si="5"/>
        <v>1.7551029721255964E-2</v>
      </c>
      <c r="I51" s="9">
        <f t="shared" si="6"/>
        <v>-4.6892648197265864E-3</v>
      </c>
      <c r="J51" s="31">
        <f t="shared" si="9"/>
        <v>1.3532938916331535E-4</v>
      </c>
      <c r="K51" s="9">
        <f t="shared" si="7"/>
        <v>1.4351411336584807E-2</v>
      </c>
      <c r="L51" s="9">
        <f t="shared" si="10"/>
        <v>9.5012780033775654E-5</v>
      </c>
      <c r="O51" s="21">
        <f t="shared" si="8"/>
        <v>277422.89412262617</v>
      </c>
    </row>
    <row r="52" spans="1:15" x14ac:dyDescent="0.25">
      <c r="A52" s="1">
        <v>42705</v>
      </c>
      <c r="B52">
        <v>10.34</v>
      </c>
      <c r="C52">
        <v>10.39</v>
      </c>
      <c r="D52">
        <v>10.16</v>
      </c>
      <c r="E52">
        <v>10.19</v>
      </c>
      <c r="F52">
        <v>8.9406719999999993</v>
      </c>
      <c r="G52">
        <v>0</v>
      </c>
      <c r="H52" s="9">
        <f t="shared" si="5"/>
        <v>-1.6512763582818946E-2</v>
      </c>
      <c r="I52" s="9">
        <f t="shared" si="6"/>
        <v>-1.741117636055798E-2</v>
      </c>
      <c r="J52" s="31">
        <f t="shared" si="9"/>
        <v>1.4759215220740683E-4</v>
      </c>
      <c r="K52" s="9">
        <f t="shared" si="7"/>
        <v>-9.1732138697345304E-3</v>
      </c>
      <c r="L52" s="9">
        <f t="shared" si="10"/>
        <v>9.3778877460641644E-5</v>
      </c>
      <c r="O52" s="21">
        <f t="shared" si="8"/>
        <v>272637.8196468656</v>
      </c>
    </row>
    <row r="53" spans="1:15" x14ac:dyDescent="0.25">
      <c r="A53" s="1">
        <v>42675</v>
      </c>
      <c r="B53">
        <v>10.66</v>
      </c>
      <c r="C53">
        <v>10.68</v>
      </c>
      <c r="D53">
        <v>10.38</v>
      </c>
      <c r="E53">
        <v>10.38</v>
      </c>
      <c r="F53">
        <v>9.0907859999999996</v>
      </c>
      <c r="G53">
        <v>0</v>
      </c>
      <c r="H53" s="9">
        <f t="shared" si="5"/>
        <v>-2.333868319835488E-2</v>
      </c>
      <c r="I53" s="9">
        <f t="shared" si="6"/>
        <v>2.0145858145104261E-2</v>
      </c>
      <c r="J53" s="31">
        <f t="shared" si="9"/>
        <v>1.287876332264754E-4</v>
      </c>
      <c r="K53" s="9">
        <f t="shared" si="7"/>
        <v>2.4291756167077783E-2</v>
      </c>
      <c r="L53" s="9">
        <f t="shared" si="10"/>
        <v>8.160288655099567E-5</v>
      </c>
      <c r="O53" s="21">
        <f t="shared" si="8"/>
        <v>277215.41221020644</v>
      </c>
    </row>
    <row r="54" spans="1:15" x14ac:dyDescent="0.25">
      <c r="A54" s="1">
        <v>42644</v>
      </c>
      <c r="B54">
        <v>10.75</v>
      </c>
      <c r="C54">
        <v>10.75</v>
      </c>
      <c r="D54">
        <v>10.65</v>
      </c>
      <c r="E54">
        <v>10.65</v>
      </c>
      <c r="F54">
        <v>9.3080230000000004</v>
      </c>
      <c r="G54">
        <v>0</v>
      </c>
      <c r="H54" s="9">
        <f t="shared" si="5"/>
        <v>-7.2780587236025386E-3</v>
      </c>
      <c r="I54" s="9">
        <f t="shared" si="6"/>
        <v>3.5405715518866884E-2</v>
      </c>
      <c r="J54" s="31">
        <f t="shared" si="9"/>
        <v>7.2409337205780731E-5</v>
      </c>
      <c r="K54" s="9">
        <f t="shared" si="7"/>
        <v>4.552621918973946E-2</v>
      </c>
      <c r="L54" s="9">
        <f t="shared" si="10"/>
        <v>5.5709485700697711E-5</v>
      </c>
      <c r="O54" s="21">
        <f t="shared" si="8"/>
        <v>283839.86080049432</v>
      </c>
    </row>
    <row r="55" spans="1:15" x14ac:dyDescent="0.25">
      <c r="A55" s="1">
        <v>42614</v>
      </c>
      <c r="B55">
        <v>10.76</v>
      </c>
      <c r="C55">
        <v>10.79</v>
      </c>
      <c r="D55">
        <v>10.7</v>
      </c>
      <c r="E55">
        <v>10.75</v>
      </c>
      <c r="F55">
        <v>9.3762640000000008</v>
      </c>
      <c r="G55">
        <v>0</v>
      </c>
      <c r="H55" s="9">
        <f t="shared" si="5"/>
        <v>1.1133014593356647E-3</v>
      </c>
      <c r="I55" s="9">
        <f t="shared" si="6"/>
        <v>4.0826883481734411E-2</v>
      </c>
      <c r="J55" s="31">
        <f t="shared" si="9"/>
        <v>6.5166105525600552E-5</v>
      </c>
      <c r="K55" s="9">
        <f t="shared" si="7"/>
        <v>5.9830350534444361E-2</v>
      </c>
      <c r="L55" s="9">
        <f t="shared" si="10"/>
        <v>5.2275447623165723E-5</v>
      </c>
      <c r="O55" s="21">
        <f t="shared" si="8"/>
        <v>285920.80924044625</v>
      </c>
    </row>
    <row r="56" spans="1:15" x14ac:dyDescent="0.25">
      <c r="A56" s="1">
        <v>42583</v>
      </c>
      <c r="B56">
        <v>10.78</v>
      </c>
      <c r="C56">
        <v>10.79</v>
      </c>
      <c r="D56">
        <v>10.75</v>
      </c>
      <c r="E56">
        <v>10.76</v>
      </c>
      <c r="F56">
        <v>9.3658370000000009</v>
      </c>
      <c r="G56">
        <v>0</v>
      </c>
      <c r="H56" s="9">
        <f t="shared" si="5"/>
        <v>-9.2676695619237906E-4</v>
      </c>
      <c r="I56" s="9">
        <f t="shared" si="6"/>
        <v>3.751284589763771E-2</v>
      </c>
      <c r="J56" s="31">
        <f t="shared" si="9"/>
        <v>6.5100090124822532E-5</v>
      </c>
      <c r="K56" s="9">
        <f t="shared" si="7"/>
        <v>6.5357268306355132E-2</v>
      </c>
      <c r="L56" s="9">
        <f t="shared" si="10"/>
        <v>5.318073362509776E-5</v>
      </c>
      <c r="O56" s="21">
        <f t="shared" si="8"/>
        <v>285602.84717389714</v>
      </c>
    </row>
    <row r="57" spans="1:15" x14ac:dyDescent="0.25">
      <c r="A57" s="1">
        <v>42552</v>
      </c>
      <c r="B57">
        <v>10.77</v>
      </c>
      <c r="C57">
        <v>10.81</v>
      </c>
      <c r="D57">
        <v>10.74</v>
      </c>
      <c r="E57">
        <v>10.79</v>
      </c>
      <c r="F57">
        <v>9.3745250000000002</v>
      </c>
      <c r="G57">
        <v>0</v>
      </c>
      <c r="H57" s="9">
        <f t="shared" si="5"/>
        <v>5.4012354781871356E-3</v>
      </c>
      <c r="I57" s="9">
        <f t="shared" si="6"/>
        <v>4.4162224807544191E-2</v>
      </c>
      <c r="J57" s="31">
        <f t="shared" si="9"/>
        <v>6.4609521011116077E-5</v>
      </c>
      <c r="K57" s="9">
        <f t="shared" si="7"/>
        <v>6.4032944810156159E-2</v>
      </c>
      <c r="L57" s="9">
        <f t="shared" si="10"/>
        <v>5.3167910626835867E-5</v>
      </c>
      <c r="O57" s="21">
        <f t="shared" si="8"/>
        <v>285867.77998622844</v>
      </c>
    </row>
    <row r="58" spans="1:15" x14ac:dyDescent="0.25">
      <c r="A58" s="1">
        <v>42522</v>
      </c>
      <c r="B58">
        <v>10.6</v>
      </c>
      <c r="C58">
        <v>10.78</v>
      </c>
      <c r="D58">
        <v>10.6</v>
      </c>
      <c r="E58">
        <v>10.75</v>
      </c>
      <c r="F58">
        <v>9.3241630000000004</v>
      </c>
      <c r="G58">
        <v>0</v>
      </c>
      <c r="H58" s="9">
        <f t="shared" si="5"/>
        <v>1.5874670886983556E-2</v>
      </c>
      <c r="I58" s="9">
        <f t="shared" si="6"/>
        <v>3.8258788939730726E-2</v>
      </c>
      <c r="J58" s="31">
        <f t="shared" si="9"/>
        <v>6.4548815623371433E-5</v>
      </c>
      <c r="K58" s="9">
        <f t="shared" si="7"/>
        <v>6.5027568700159119E-2</v>
      </c>
      <c r="L58" s="9">
        <f t="shared" si="10"/>
        <v>5.3243760010880041E-5</v>
      </c>
      <c r="O58" s="21">
        <f t="shared" si="8"/>
        <v>284332.03570738056</v>
      </c>
    </row>
    <row r="59" spans="1:15" x14ac:dyDescent="0.25">
      <c r="A59" s="1">
        <v>42491</v>
      </c>
      <c r="B59">
        <v>10.6</v>
      </c>
      <c r="C59">
        <v>10.66</v>
      </c>
      <c r="D59">
        <v>10.59</v>
      </c>
      <c r="E59">
        <v>10.6</v>
      </c>
      <c r="F59">
        <v>9.1784579999999991</v>
      </c>
      <c r="G59">
        <v>0</v>
      </c>
      <c r="H59" s="9">
        <f t="shared" si="5"/>
        <v>7.534169804268078E-4</v>
      </c>
      <c r="I59" s="9">
        <f t="shared" si="6"/>
        <v>2.7353575001967025E-2</v>
      </c>
      <c r="J59" s="31">
        <f t="shared" si="9"/>
        <v>5.7150900137282874E-5</v>
      </c>
      <c r="K59" s="9">
        <f t="shared" si="7"/>
        <v>4.8187136720155649E-2</v>
      </c>
      <c r="L59" s="9">
        <f t="shared" si="10"/>
        <v>4.531809671241715E-5</v>
      </c>
      <c r="O59" s="21">
        <f t="shared" si="8"/>
        <v>279888.89166724053</v>
      </c>
    </row>
    <row r="60" spans="1:15" x14ac:dyDescent="0.25">
      <c r="A60" s="1">
        <v>42461</v>
      </c>
      <c r="B60">
        <v>10.61</v>
      </c>
      <c r="C60">
        <v>10.65</v>
      </c>
      <c r="D60">
        <v>10.58</v>
      </c>
      <c r="E60">
        <v>10.61</v>
      </c>
      <c r="F60">
        <v>9.1715479999999996</v>
      </c>
      <c r="G60">
        <v>0</v>
      </c>
      <c r="H60" s="9">
        <f t="shared" si="5"/>
        <v>1.6993248899708875E-3</v>
      </c>
      <c r="I60" s="9">
        <f t="shared" si="6"/>
        <v>1.9354576268473655E-2</v>
      </c>
      <c r="J60" s="31">
        <f t="shared" si="9"/>
        <v>5.7483897311980895E-5</v>
      </c>
      <c r="K60" s="9">
        <f t="shared" si="7"/>
        <v>5.0170077082297808E-2</v>
      </c>
      <c r="L60" s="9">
        <f t="shared" si="10"/>
        <v>4.8773472542943579E-5</v>
      </c>
      <c r="O60" s="21">
        <f t="shared" si="8"/>
        <v>279678.17737934808</v>
      </c>
    </row>
    <row r="61" spans="1:15" x14ac:dyDescent="0.25">
      <c r="A61" s="1">
        <v>42430</v>
      </c>
      <c r="B61">
        <v>10.57</v>
      </c>
      <c r="C61">
        <v>10.62</v>
      </c>
      <c r="D61">
        <v>10.54</v>
      </c>
      <c r="E61">
        <v>10.61</v>
      </c>
      <c r="F61">
        <v>9.1559889999999999</v>
      </c>
      <c r="G61">
        <v>0</v>
      </c>
      <c r="H61" s="9">
        <f t="shared" si="5"/>
        <v>1.6998065303554064E-3</v>
      </c>
      <c r="I61" s="9">
        <f t="shared" si="6"/>
        <v>1.7145747406947267E-2</v>
      </c>
      <c r="J61" s="31">
        <f t="shared" si="9"/>
        <v>5.8220932695712061E-5</v>
      </c>
      <c r="K61" s="9">
        <f t="shared" si="7"/>
        <v>6.0305098642307611E-2</v>
      </c>
      <c r="L61" s="9">
        <f t="shared" si="10"/>
        <v>5.0280344844178535E-5</v>
      </c>
      <c r="O61" s="21">
        <f t="shared" si="8"/>
        <v>279203.71954934543</v>
      </c>
    </row>
    <row r="62" spans="1:15" x14ac:dyDescent="0.25">
      <c r="A62" s="1">
        <v>42401</v>
      </c>
      <c r="B62">
        <v>10.56</v>
      </c>
      <c r="C62">
        <v>10.68</v>
      </c>
      <c r="D62">
        <v>10.56</v>
      </c>
      <c r="E62">
        <v>10.61</v>
      </c>
      <c r="F62">
        <v>9.1404519999999998</v>
      </c>
      <c r="G62">
        <v>0</v>
      </c>
      <c r="H62" s="9">
        <f t="shared" si="5"/>
        <v>4.5448460935358769E-3</v>
      </c>
      <c r="I62" s="9">
        <f t="shared" si="6"/>
        <v>1.3996790204343459E-2</v>
      </c>
      <c r="J62" s="31">
        <f t="shared" si="9"/>
        <v>5.9391217250398763E-5</v>
      </c>
      <c r="K62" s="9">
        <f t="shared" si="7"/>
        <v>6.7662261161804391E-2</v>
      </c>
      <c r="L62" s="9">
        <f t="shared" si="10"/>
        <v>5.1600389715982142E-5</v>
      </c>
      <c r="O62" s="21">
        <f t="shared" si="8"/>
        <v>278729.9325897239</v>
      </c>
    </row>
    <row r="63" spans="1:15" x14ac:dyDescent="0.25">
      <c r="A63" s="1">
        <v>42370</v>
      </c>
      <c r="B63">
        <v>10.47</v>
      </c>
      <c r="C63">
        <v>10.58</v>
      </c>
      <c r="D63">
        <v>10.46</v>
      </c>
      <c r="E63">
        <v>10.58</v>
      </c>
      <c r="F63">
        <v>9.0990979999999997</v>
      </c>
      <c r="G63">
        <v>0</v>
      </c>
      <c r="H63" s="9">
        <f t="shared" si="5"/>
        <v>2.1078610535590871E-2</v>
      </c>
      <c r="I63" s="9">
        <f t="shared" si="6"/>
        <v>1.4519548384780534E-2</v>
      </c>
      <c r="J63" s="31">
        <f t="shared" si="9"/>
        <v>6.3084255710896679E-5</v>
      </c>
      <c r="K63" s="9">
        <f t="shared" si="7"/>
        <v>5.9776751620658271E-2</v>
      </c>
      <c r="L63" s="9">
        <f t="shared" si="10"/>
        <v>5.1436143206417936E-5</v>
      </c>
      <c r="O63" s="21">
        <f t="shared" si="8"/>
        <v>277468.87923784205</v>
      </c>
    </row>
    <row r="64" spans="1:15" x14ac:dyDescent="0.25">
      <c r="A64" s="1">
        <v>42339</v>
      </c>
      <c r="B64">
        <v>10.59</v>
      </c>
      <c r="C64">
        <v>10.59</v>
      </c>
      <c r="D64">
        <v>10.44</v>
      </c>
      <c r="E64">
        <v>10.45</v>
      </c>
      <c r="F64">
        <v>8.9112609999999997</v>
      </c>
      <c r="G64">
        <v>0</v>
      </c>
      <c r="H64" s="9">
        <f t="shared" si="5"/>
        <v>-8.7292895730519231E-3</v>
      </c>
      <c r="I64" s="9">
        <f t="shared" si="6"/>
        <v>-1.2432611665210851E-2</v>
      </c>
      <c r="J64" s="31">
        <f t="shared" si="9"/>
        <v>4.8490783247800377E-5</v>
      </c>
      <c r="K64" s="9">
        <f t="shared" si="7"/>
        <v>4.0383465404030705E-2</v>
      </c>
      <c r="L64" s="9">
        <f t="shared" si="10"/>
        <v>4.3761059706947113E-5</v>
      </c>
      <c r="O64" s="21">
        <f t="shared" si="8"/>
        <v>271740.95742961462</v>
      </c>
    </row>
    <row r="65" spans="1:15" x14ac:dyDescent="0.25">
      <c r="A65" s="1">
        <v>42309</v>
      </c>
      <c r="B65">
        <v>10.6</v>
      </c>
      <c r="C65">
        <v>10.6</v>
      </c>
      <c r="D65">
        <v>10.53</v>
      </c>
      <c r="E65">
        <v>10.56</v>
      </c>
      <c r="F65">
        <v>8.9897349999999996</v>
      </c>
      <c r="G65">
        <v>0</v>
      </c>
      <c r="H65" s="9">
        <f t="shared" si="5"/>
        <v>-2.0803740832522994E-3</v>
      </c>
      <c r="I65" s="9">
        <f t="shared" si="6"/>
        <v>1.2905974315823184E-2</v>
      </c>
      <c r="J65" s="31">
        <f t="shared" si="9"/>
        <v>4.1822434299173989E-5</v>
      </c>
      <c r="K65" s="9">
        <f t="shared" si="7"/>
        <v>6.5829793701910125E-2</v>
      </c>
      <c r="L65" s="9">
        <f t="shared" si="10"/>
        <v>4.0073969922031119E-5</v>
      </c>
      <c r="O65" s="21">
        <f t="shared" si="8"/>
        <v>274133.9520791184</v>
      </c>
    </row>
    <row r="66" spans="1:15" x14ac:dyDescent="0.25">
      <c r="A66" s="1">
        <v>42278</v>
      </c>
      <c r="B66">
        <v>10.65</v>
      </c>
      <c r="C66">
        <v>10.68</v>
      </c>
      <c r="D66">
        <v>10.6</v>
      </c>
      <c r="E66">
        <v>10.6</v>
      </c>
      <c r="F66">
        <v>9.0084759999999999</v>
      </c>
      <c r="G66">
        <v>0</v>
      </c>
      <c r="H66" s="9">
        <f t="shared" si="5"/>
        <v>-2.0742863707144529E-3</v>
      </c>
      <c r="I66" s="9">
        <f t="shared" si="6"/>
        <v>1.1879520811401832E-2</v>
      </c>
      <c r="J66" s="31">
        <f t="shared" si="9"/>
        <v>4.3243645375595534E-5</v>
      </c>
      <c r="K66" s="9">
        <f t="shared" si="7"/>
        <v>6.3926837636312808E-2</v>
      </c>
      <c r="L66" s="9">
        <f t="shared" si="10"/>
        <v>3.9544085725511121E-5</v>
      </c>
      <c r="O66" s="21">
        <f t="shared" si="8"/>
        <v>274705.4421615196</v>
      </c>
    </row>
    <row r="67" spans="1:15" x14ac:dyDescent="0.25">
      <c r="A67" s="1">
        <v>42248</v>
      </c>
      <c r="B67">
        <v>10.61</v>
      </c>
      <c r="C67">
        <v>10.66</v>
      </c>
      <c r="D67">
        <v>10.57</v>
      </c>
      <c r="E67">
        <v>10.64</v>
      </c>
      <c r="F67">
        <v>9.0272009999999998</v>
      </c>
      <c r="G67">
        <v>0</v>
      </c>
      <c r="H67" s="9">
        <f t="shared" si="5"/>
        <v>5.4762539909901887E-3</v>
      </c>
      <c r="I67" s="9">
        <f t="shared" si="6"/>
        <v>2.0374596979659026E-2</v>
      </c>
      <c r="J67" s="31">
        <f t="shared" si="9"/>
        <v>4.3627184698361783E-5</v>
      </c>
      <c r="K67" s="9">
        <f t="shared" si="7"/>
        <v>6.5613636717770638E-2</v>
      </c>
      <c r="L67" s="9">
        <f t="shared" si="10"/>
        <v>4.6998930410970788E-5</v>
      </c>
      <c r="O67" s="21">
        <f t="shared" si="8"/>
        <v>275276.44433818903</v>
      </c>
    </row>
    <row r="68" spans="1:15" x14ac:dyDescent="0.25">
      <c r="A68" s="1">
        <v>42217</v>
      </c>
      <c r="B68">
        <v>10.64</v>
      </c>
      <c r="C68">
        <v>10.68</v>
      </c>
      <c r="D68">
        <v>10.6</v>
      </c>
      <c r="E68">
        <v>10.6</v>
      </c>
      <c r="F68">
        <v>8.9780350000000002</v>
      </c>
      <c r="G68">
        <v>0</v>
      </c>
      <c r="H68" s="9">
        <f t="shared" si="5"/>
        <v>-2.8305530925240596E-4</v>
      </c>
      <c r="I68" s="9">
        <f t="shared" si="6"/>
        <v>2.1245067830974049E-2</v>
      </c>
      <c r="J68" s="31">
        <f t="shared" si="9"/>
        <v>4.3984428814559129E-5</v>
      </c>
      <c r="K68" s="9">
        <f t="shared" si="7"/>
        <v>7.7845393297383686E-2</v>
      </c>
      <c r="L68" s="9">
        <f t="shared" si="10"/>
        <v>5.0938217829417087E-5</v>
      </c>
      <c r="O68" s="21">
        <f t="shared" si="8"/>
        <v>273777.17101278825</v>
      </c>
    </row>
    <row r="69" spans="1:15" x14ac:dyDescent="0.25">
      <c r="A69" s="1">
        <v>42186</v>
      </c>
      <c r="B69">
        <v>10.54</v>
      </c>
      <c r="C69">
        <v>10.63</v>
      </c>
      <c r="D69">
        <v>10.54</v>
      </c>
      <c r="E69">
        <v>10.62</v>
      </c>
      <c r="F69">
        <v>8.9805770000000003</v>
      </c>
      <c r="G69">
        <v>0</v>
      </c>
      <c r="H69" s="9">
        <f t="shared" si="5"/>
        <v>5.2045655741346933E-3</v>
      </c>
      <c r="I69" s="9">
        <f t="shared" si="6"/>
        <v>1.9318823236842159E-2</v>
      </c>
      <c r="J69" s="31">
        <f t="shared" si="9"/>
        <v>4.5382406633139595E-5</v>
      </c>
      <c r="K69" s="9">
        <f t="shared" si="7"/>
        <v>9.2440831646829008E-2</v>
      </c>
      <c r="L69" s="9">
        <f t="shared" si="10"/>
        <v>5.1888116095230944E-5</v>
      </c>
      <c r="O69" s="21">
        <f t="shared" si="8"/>
        <v>273854.68703591742</v>
      </c>
    </row>
    <row r="70" spans="1:15" x14ac:dyDescent="0.25">
      <c r="A70" s="1">
        <v>42156</v>
      </c>
      <c r="B70">
        <v>10.64</v>
      </c>
      <c r="C70">
        <v>10.64</v>
      </c>
      <c r="D70">
        <v>10.53</v>
      </c>
      <c r="E70">
        <v>10.58</v>
      </c>
      <c r="F70">
        <v>8.9340790000000005</v>
      </c>
      <c r="G70">
        <v>0</v>
      </c>
      <c r="H70" s="9">
        <f t="shared" si="5"/>
        <v>-7.0384723065212308E-3</v>
      </c>
      <c r="I70" s="9">
        <f t="shared" si="6"/>
        <v>2.0471267602802417E-2</v>
      </c>
      <c r="J70" s="31">
        <f t="shared" si="9"/>
        <v>4.480538129220958E-5</v>
      </c>
      <c r="K70" s="9">
        <f t="shared" si="7"/>
        <v>8.4115530212020728E-2</v>
      </c>
      <c r="L70" s="9">
        <f t="shared" si="10"/>
        <v>5.270323461836855E-5</v>
      </c>
      <c r="O70" s="21">
        <f t="shared" si="8"/>
        <v>272436.77199128323</v>
      </c>
    </row>
    <row r="71" spans="1:15" x14ac:dyDescent="0.25">
      <c r="A71" s="1">
        <v>42125</v>
      </c>
      <c r="B71">
        <v>10.66</v>
      </c>
      <c r="C71">
        <v>10.67</v>
      </c>
      <c r="D71">
        <v>10.62</v>
      </c>
      <c r="E71">
        <v>10.67</v>
      </c>
      <c r="F71">
        <v>8.9974070000000008</v>
      </c>
      <c r="G71">
        <v>0</v>
      </c>
      <c r="H71" s="9">
        <f t="shared" si="5"/>
        <v>-4.7124699041249386E-4</v>
      </c>
      <c r="I71" s="9">
        <f t="shared" si="6"/>
        <v>2.7510969842198685E-2</v>
      </c>
      <c r="J71" s="31">
        <f t="shared" si="9"/>
        <v>3.72434250163506E-5</v>
      </c>
      <c r="K71" s="9">
        <f t="shared" si="7"/>
        <v>9.0510455070262494E-2</v>
      </c>
      <c r="L71" s="9">
        <f t="shared" si="10"/>
        <v>7.1704871352971673E-5</v>
      </c>
      <c r="O71" s="21">
        <f t="shared" si="8"/>
        <v>274367.90287748468</v>
      </c>
    </row>
    <row r="72" spans="1:15" x14ac:dyDescent="0.25">
      <c r="A72" s="1">
        <v>42095</v>
      </c>
      <c r="B72">
        <v>10.75</v>
      </c>
      <c r="C72">
        <v>10.76</v>
      </c>
      <c r="D72">
        <v>10.69</v>
      </c>
      <c r="E72">
        <v>10.69</v>
      </c>
      <c r="F72">
        <v>9.0016490000000005</v>
      </c>
      <c r="G72">
        <v>0</v>
      </c>
      <c r="H72" s="9">
        <f t="shared" si="5"/>
        <v>-1.4013319531529997E-3</v>
      </c>
      <c r="I72" s="9">
        <f t="shared" si="6"/>
        <v>3.071612602341392E-2</v>
      </c>
      <c r="J72" s="31">
        <f t="shared" si="9"/>
        <v>4.252198910230302E-5</v>
      </c>
      <c r="K72" s="9">
        <f t="shared" si="7"/>
        <v>6.904136432193643E-2</v>
      </c>
      <c r="L72" s="9">
        <f t="shared" si="10"/>
        <v>7.7744099745645466E-5</v>
      </c>
      <c r="O72" s="21">
        <f t="shared" si="8"/>
        <v>274497.25888461055</v>
      </c>
    </row>
    <row r="73" spans="1:15" x14ac:dyDescent="0.25">
      <c r="A73" s="1">
        <v>42064</v>
      </c>
      <c r="B73">
        <v>10.66</v>
      </c>
      <c r="C73">
        <v>10.75</v>
      </c>
      <c r="D73">
        <v>10.61</v>
      </c>
      <c r="E73">
        <v>10.72</v>
      </c>
      <c r="F73">
        <v>9.0142810000000004</v>
      </c>
      <c r="G73">
        <v>0</v>
      </c>
      <c r="H73" s="9">
        <f t="shared" si="5"/>
        <v>5.0627313974977092E-3</v>
      </c>
      <c r="I73" s="9">
        <f t="shared" si="6"/>
        <v>4.3894668822175277E-2</v>
      </c>
      <c r="J73" s="31">
        <f t="shared" si="9"/>
        <v>4.2005271599657575E-5</v>
      </c>
      <c r="K73" s="9">
        <f t="shared" si="7"/>
        <v>6.0295080779404479E-2</v>
      </c>
      <c r="L73" s="9">
        <f t="shared" si="10"/>
        <v>8.0993502418148618E-5</v>
      </c>
      <c r="O73" s="21">
        <f t="shared" si="8"/>
        <v>274882.46045981423</v>
      </c>
    </row>
    <row r="74" spans="1:15" x14ac:dyDescent="0.25">
      <c r="A74" s="1">
        <v>42036</v>
      </c>
      <c r="B74">
        <v>10.77</v>
      </c>
      <c r="C74">
        <v>10.77</v>
      </c>
      <c r="D74">
        <v>10.64</v>
      </c>
      <c r="E74">
        <v>10.68</v>
      </c>
      <c r="F74">
        <v>8.9688739999999996</v>
      </c>
      <c r="G74">
        <v>0</v>
      </c>
      <c r="H74" s="9">
        <f t="shared" ref="H74:H137" si="13">(F74-F75)/F75</f>
        <v>-6.0478003636305119E-3</v>
      </c>
      <c r="I74" s="9">
        <f t="shared" ref="I74:I137" si="14">(F74-F85)/F85</f>
        <v>4.7620872022009084E-2</v>
      </c>
      <c r="J74" s="31">
        <f t="shared" si="9"/>
        <v>4.6192102013812573E-5</v>
      </c>
      <c r="K74" s="9">
        <f t="shared" ref="K74:K137" si="15">(F74-F97)/F97</f>
        <v>6.7906037712888986E-2</v>
      </c>
      <c r="L74" s="9">
        <f t="shared" si="10"/>
        <v>8.080046661313394E-5</v>
      </c>
      <c r="O74" s="21">
        <f t="shared" ref="O74:O137" si="16">O75+O75*H74</f>
        <v>273497.81448726257</v>
      </c>
    </row>
    <row r="75" spans="1:15" x14ac:dyDescent="0.25">
      <c r="A75" s="1">
        <v>42005</v>
      </c>
      <c r="B75">
        <v>10.65</v>
      </c>
      <c r="C75">
        <v>10.76</v>
      </c>
      <c r="D75">
        <v>10.65</v>
      </c>
      <c r="E75">
        <v>10.76</v>
      </c>
      <c r="F75">
        <v>9.0234459999999999</v>
      </c>
      <c r="G75">
        <v>0</v>
      </c>
      <c r="H75" s="9">
        <f t="shared" si="13"/>
        <v>1.6704314678488045E-2</v>
      </c>
      <c r="I75" s="9">
        <f t="shared" si="14"/>
        <v>5.0965523209489841E-2</v>
      </c>
      <c r="J75" s="31">
        <f t="shared" ref="J75:J138" si="17">VAR(H75:H86)</f>
        <v>3.7223636075075104E-5</v>
      </c>
      <c r="K75" s="9">
        <f t="shared" si="15"/>
        <v>7.7736518807202934E-2</v>
      </c>
      <c r="L75" s="9">
        <f t="shared" ref="L75:L138" si="18">VAR(H75:H98)</f>
        <v>7.7162194286848929E-5</v>
      </c>
      <c r="O75" s="21">
        <f t="shared" si="16"/>
        <v>275161.93896177283</v>
      </c>
    </row>
    <row r="76" spans="1:15" x14ac:dyDescent="0.25">
      <c r="A76" s="1">
        <v>41974</v>
      </c>
      <c r="B76">
        <v>10.68</v>
      </c>
      <c r="C76">
        <v>10.7</v>
      </c>
      <c r="D76">
        <v>10.63</v>
      </c>
      <c r="E76">
        <v>10.64</v>
      </c>
      <c r="F76">
        <v>8.8751920000000002</v>
      </c>
      <c r="G76">
        <v>0</v>
      </c>
      <c r="H76" s="9">
        <f t="shared" si="13"/>
        <v>-3.0916407981563896E-3</v>
      </c>
      <c r="I76" s="9">
        <f t="shared" si="14"/>
        <v>3.6172434977062247E-2</v>
      </c>
      <c r="J76" s="31">
        <f t="shared" si="17"/>
        <v>3.4675582037210491E-5</v>
      </c>
      <c r="K76" s="9">
        <f t="shared" si="15"/>
        <v>6.3314293929655152E-2</v>
      </c>
      <c r="L76" s="9">
        <f t="shared" si="18"/>
        <v>6.9252854210778941E-5</v>
      </c>
      <c r="O76" s="21">
        <f t="shared" si="16"/>
        <v>270641.06543974602</v>
      </c>
    </row>
    <row r="77" spans="1:15" x14ac:dyDescent="0.25">
      <c r="A77" s="1">
        <v>41944</v>
      </c>
      <c r="B77">
        <v>10.64</v>
      </c>
      <c r="C77">
        <v>10.69</v>
      </c>
      <c r="D77">
        <v>10.63</v>
      </c>
      <c r="E77">
        <v>10.69</v>
      </c>
      <c r="F77">
        <v>8.9027159999999999</v>
      </c>
      <c r="G77">
        <v>0</v>
      </c>
      <c r="H77" s="9">
        <f t="shared" si="13"/>
        <v>6.3036427929722754E-3</v>
      </c>
      <c r="I77" s="9">
        <f t="shared" si="14"/>
        <v>5.5512755122002454E-2</v>
      </c>
      <c r="J77" s="31">
        <f t="shared" si="17"/>
        <v>3.5756128492295513E-5</v>
      </c>
      <c r="K77" s="9">
        <f t="shared" si="15"/>
        <v>7.2132505016410609E-2</v>
      </c>
      <c r="L77" s="9">
        <f t="shared" si="18"/>
        <v>6.7729930539505871E-5</v>
      </c>
      <c r="O77" s="21">
        <f t="shared" si="16"/>
        <v>271480.38527476066</v>
      </c>
    </row>
    <row r="78" spans="1:15" x14ac:dyDescent="0.25">
      <c r="A78" s="1">
        <v>41913</v>
      </c>
      <c r="B78">
        <v>10.62</v>
      </c>
      <c r="C78">
        <v>10.72</v>
      </c>
      <c r="D78">
        <v>10.6</v>
      </c>
      <c r="E78">
        <v>10.64</v>
      </c>
      <c r="F78">
        <v>8.8469479999999994</v>
      </c>
      <c r="G78">
        <v>0</v>
      </c>
      <c r="H78" s="9">
        <f t="shared" si="13"/>
        <v>6.334015222384335E-3</v>
      </c>
      <c r="I78" s="9">
        <f t="shared" si="14"/>
        <v>4.4849917829930586E-2</v>
      </c>
      <c r="J78" s="31">
        <f t="shared" si="17"/>
        <v>3.7011361108201902E-5</v>
      </c>
      <c r="K78" s="9">
        <f t="shared" si="15"/>
        <v>6.9933059553668103E-2</v>
      </c>
      <c r="L78" s="9">
        <f t="shared" si="18"/>
        <v>6.731852089908501E-5</v>
      </c>
      <c r="O78" s="21">
        <f t="shared" si="16"/>
        <v>269779.78984680329</v>
      </c>
    </row>
    <row r="79" spans="1:15" x14ac:dyDescent="0.25">
      <c r="A79" s="1">
        <v>41883</v>
      </c>
      <c r="B79">
        <v>10.62</v>
      </c>
      <c r="C79">
        <v>10.62</v>
      </c>
      <c r="D79">
        <v>10.57</v>
      </c>
      <c r="E79">
        <v>10.59</v>
      </c>
      <c r="F79">
        <v>8.791264</v>
      </c>
      <c r="G79">
        <v>0</v>
      </c>
      <c r="H79" s="9">
        <f t="shared" si="13"/>
        <v>-2.1686941446620108E-3</v>
      </c>
      <c r="I79" s="9">
        <f t="shared" si="14"/>
        <v>3.7762513805332951E-2</v>
      </c>
      <c r="J79" s="31">
        <f t="shared" si="17"/>
        <v>5.1759179789550676E-5</v>
      </c>
      <c r="K79" s="9">
        <f t="shared" si="15"/>
        <v>6.5202464177569391E-2</v>
      </c>
      <c r="L79" s="9">
        <f t="shared" si="18"/>
        <v>6.7406330547957249E-5</v>
      </c>
      <c r="O79" s="21">
        <f t="shared" si="16"/>
        <v>268081.75592393754</v>
      </c>
    </row>
    <row r="80" spans="1:15" x14ac:dyDescent="0.25">
      <c r="A80" s="1">
        <v>41852</v>
      </c>
      <c r="B80">
        <v>10.6</v>
      </c>
      <c r="C80">
        <v>10.64</v>
      </c>
      <c r="D80">
        <v>10.6</v>
      </c>
      <c r="E80">
        <v>10.63</v>
      </c>
      <c r="F80">
        <v>8.810371</v>
      </c>
      <c r="G80">
        <v>0</v>
      </c>
      <c r="H80" s="9">
        <f t="shared" si="13"/>
        <v>6.3410523257035594E-3</v>
      </c>
      <c r="I80" s="9">
        <f t="shared" si="14"/>
        <v>5.7716727055626686E-2</v>
      </c>
      <c r="J80" s="31">
        <f t="shared" si="17"/>
        <v>5.2800750305274077E-5</v>
      </c>
      <c r="K80" s="9">
        <f t="shared" si="15"/>
        <v>7.4583832792527074E-2</v>
      </c>
      <c r="L80" s="9">
        <f t="shared" si="18"/>
        <v>7.6980509501532041E-5</v>
      </c>
      <c r="O80" s="21">
        <f t="shared" si="16"/>
        <v>268664.40684995212</v>
      </c>
    </row>
    <row r="81" spans="1:15" x14ac:dyDescent="0.25">
      <c r="A81" s="1">
        <v>41821</v>
      </c>
      <c r="B81">
        <v>10.58</v>
      </c>
      <c r="C81">
        <v>10.62</v>
      </c>
      <c r="D81">
        <v>10.56</v>
      </c>
      <c r="E81">
        <v>10.58</v>
      </c>
      <c r="F81">
        <v>8.7548560000000002</v>
      </c>
      <c r="G81">
        <v>0</v>
      </c>
      <c r="H81" s="9">
        <f t="shared" si="13"/>
        <v>-1.8854550107696584E-4</v>
      </c>
      <c r="I81" s="9">
        <f t="shared" si="14"/>
        <v>6.4983037235606431E-2</v>
      </c>
      <c r="J81" s="31">
        <f t="shared" si="17"/>
        <v>5.840675343304145E-5</v>
      </c>
      <c r="K81" s="9">
        <f t="shared" si="15"/>
        <v>8.8352423634754235E-2</v>
      </c>
      <c r="L81" s="9">
        <f t="shared" si="18"/>
        <v>7.929403421724967E-5</v>
      </c>
      <c r="O81" s="21">
        <f t="shared" si="16"/>
        <v>266971.5264313778</v>
      </c>
    </row>
    <row r="82" spans="1:15" x14ac:dyDescent="0.25">
      <c r="A82" s="1">
        <v>41791</v>
      </c>
      <c r="B82">
        <v>10.57</v>
      </c>
      <c r="C82">
        <v>10.6</v>
      </c>
      <c r="D82">
        <v>10.54</v>
      </c>
      <c r="E82">
        <v>10.6</v>
      </c>
      <c r="F82">
        <v>8.7565069999999992</v>
      </c>
      <c r="G82">
        <v>0</v>
      </c>
      <c r="H82" s="9">
        <f t="shared" si="13"/>
        <v>2.6466231394830894E-3</v>
      </c>
      <c r="I82" s="9">
        <f t="shared" si="14"/>
        <v>6.2567862799318155E-2</v>
      </c>
      <c r="J82" s="31">
        <f t="shared" si="17"/>
        <v>5.9439972081307543E-5</v>
      </c>
      <c r="K82" s="9">
        <f t="shared" si="15"/>
        <v>0.10121014176442225</v>
      </c>
      <c r="L82" s="9">
        <f t="shared" si="18"/>
        <v>9.2619300626279271E-5</v>
      </c>
      <c r="O82" s="21">
        <f t="shared" si="16"/>
        <v>267021.87220407103</v>
      </c>
    </row>
    <row r="83" spans="1:15" x14ac:dyDescent="0.25">
      <c r="A83" s="1">
        <v>41760</v>
      </c>
      <c r="B83">
        <v>10.5</v>
      </c>
      <c r="C83">
        <v>10.61</v>
      </c>
      <c r="D83">
        <v>10.5</v>
      </c>
      <c r="E83">
        <v>10.59</v>
      </c>
      <c r="F83">
        <v>8.7333929999999995</v>
      </c>
      <c r="G83">
        <v>0</v>
      </c>
      <c r="H83" s="9">
        <f t="shared" si="13"/>
        <v>1.1366563060204457E-2</v>
      </c>
      <c r="I83" s="9">
        <f t="shared" si="14"/>
        <v>5.8511232707094789E-2</v>
      </c>
      <c r="J83" s="31">
        <f t="shared" si="17"/>
        <v>1.1249074579047267E-4</v>
      </c>
      <c r="K83" s="9">
        <f t="shared" si="15"/>
        <v>0.12319418295705084</v>
      </c>
      <c r="L83" s="9">
        <f t="shared" si="18"/>
        <v>9.256387884776682E-5</v>
      </c>
      <c r="O83" s="21">
        <f t="shared" si="16"/>
        <v>266317.03138636542</v>
      </c>
    </row>
    <row r="84" spans="1:15" x14ac:dyDescent="0.25">
      <c r="A84" s="1">
        <v>41730</v>
      </c>
      <c r="B84">
        <v>10.42</v>
      </c>
      <c r="C84">
        <v>10.49</v>
      </c>
      <c r="D84">
        <v>10.4</v>
      </c>
      <c r="E84">
        <v>10.49</v>
      </c>
      <c r="F84">
        <v>8.6352399999999996</v>
      </c>
      <c r="G84">
        <v>0</v>
      </c>
      <c r="H84" s="9">
        <f t="shared" si="13"/>
        <v>8.6503232088368884E-3</v>
      </c>
      <c r="I84" s="9">
        <f t="shared" si="14"/>
        <v>2.5526406422574061E-2</v>
      </c>
      <c r="J84" s="31">
        <f t="shared" si="17"/>
        <v>1.1754842331315128E-4</v>
      </c>
      <c r="K84" s="9">
        <f t="shared" si="15"/>
        <v>0.11382842436934683</v>
      </c>
      <c r="L84" s="9">
        <f t="shared" si="18"/>
        <v>9.082238964373788E-5</v>
      </c>
      <c r="O84" s="21">
        <f t="shared" si="16"/>
        <v>263323.94318093761</v>
      </c>
    </row>
    <row r="85" spans="1:15" x14ac:dyDescent="0.25">
      <c r="A85" s="1">
        <v>41699</v>
      </c>
      <c r="B85">
        <v>10.47</v>
      </c>
      <c r="C85">
        <v>10.48</v>
      </c>
      <c r="D85">
        <v>10.42</v>
      </c>
      <c r="E85">
        <v>10.42</v>
      </c>
      <c r="F85">
        <v>8.5611829999999998</v>
      </c>
      <c r="G85">
        <v>0</v>
      </c>
      <c r="H85" s="9">
        <f t="shared" si="13"/>
        <v>-2.8744926398196705E-3</v>
      </c>
      <c r="I85" s="9">
        <f t="shared" si="14"/>
        <v>6.9999171927593229E-3</v>
      </c>
      <c r="J85" s="31">
        <f t="shared" si="17"/>
        <v>1.2345622421603366E-4</v>
      </c>
      <c r="K85" s="9">
        <f t="shared" si="15"/>
        <v>0.11110328081889455</v>
      </c>
      <c r="L85" s="9">
        <f t="shared" si="18"/>
        <v>9.046370767249003E-5</v>
      </c>
      <c r="O85" s="21">
        <f t="shared" si="16"/>
        <v>261065.64100750056</v>
      </c>
    </row>
    <row r="86" spans="1:15" x14ac:dyDescent="0.25">
      <c r="A86" s="1">
        <v>41671</v>
      </c>
      <c r="B86">
        <v>10.49</v>
      </c>
      <c r="C86">
        <v>10.49</v>
      </c>
      <c r="D86">
        <v>10.44</v>
      </c>
      <c r="E86">
        <v>10.47</v>
      </c>
      <c r="F86">
        <v>8.5858629999999998</v>
      </c>
      <c r="G86">
        <v>0</v>
      </c>
      <c r="H86" s="9">
        <f t="shared" si="13"/>
        <v>2.3934773568238489E-3</v>
      </c>
      <c r="I86" s="9">
        <f t="shared" si="14"/>
        <v>2.2301677632632418E-2</v>
      </c>
      <c r="J86" s="31">
        <f t="shared" si="17"/>
        <v>1.2150972580581156E-4</v>
      </c>
      <c r="K86" s="9">
        <f t="shared" si="15"/>
        <v>0.12252520165507769</v>
      </c>
      <c r="L86" s="9">
        <f t="shared" si="18"/>
        <v>8.8049149570544464E-5</v>
      </c>
      <c r="O86" s="21">
        <f t="shared" si="16"/>
        <v>261818.2355986996</v>
      </c>
    </row>
    <row r="87" spans="1:15" x14ac:dyDescent="0.25">
      <c r="A87" s="1">
        <v>41640</v>
      </c>
      <c r="B87">
        <v>10.34</v>
      </c>
      <c r="C87">
        <v>10.48</v>
      </c>
      <c r="D87">
        <v>10.34</v>
      </c>
      <c r="E87">
        <v>10.47</v>
      </c>
      <c r="F87">
        <v>8.5653620000000004</v>
      </c>
      <c r="G87">
        <v>0</v>
      </c>
      <c r="H87" s="9">
        <f t="shared" si="13"/>
        <v>1.5515809247122534E-2</v>
      </c>
      <c r="I87" s="9">
        <f t="shared" si="14"/>
        <v>2.3024177703673501E-2</v>
      </c>
      <c r="J87" s="31">
        <f t="shared" si="17"/>
        <v>1.2158188869954095E-4</v>
      </c>
      <c r="K87" s="9">
        <f t="shared" si="15"/>
        <v>0.12812628579887989</v>
      </c>
      <c r="L87" s="9">
        <f t="shared" si="18"/>
        <v>9.0458020265300336E-5</v>
      </c>
      <c r="O87" s="21">
        <f t="shared" si="16"/>
        <v>261193.07588580775</v>
      </c>
    </row>
    <row r="88" spans="1:15" x14ac:dyDescent="0.25">
      <c r="A88" s="1">
        <v>41609</v>
      </c>
      <c r="B88">
        <v>10.4</v>
      </c>
      <c r="C88">
        <v>10.41</v>
      </c>
      <c r="D88">
        <v>10.34</v>
      </c>
      <c r="E88">
        <v>10.34</v>
      </c>
      <c r="F88">
        <v>8.4344940000000008</v>
      </c>
      <c r="G88">
        <v>0</v>
      </c>
      <c r="H88" s="9">
        <f t="shared" si="13"/>
        <v>-3.8620818346571002E-3</v>
      </c>
      <c r="I88" s="9">
        <f t="shared" si="14"/>
        <v>1.0515381781477352E-2</v>
      </c>
      <c r="J88" s="31">
        <f t="shared" si="17"/>
        <v>1.0548197058767131E-4</v>
      </c>
      <c r="K88" s="9">
        <f t="shared" si="15"/>
        <v>0.12581913761752245</v>
      </c>
      <c r="L88" s="9">
        <f t="shared" si="18"/>
        <v>9.388961772355515E-5</v>
      </c>
      <c r="O88" s="21">
        <f t="shared" si="16"/>
        <v>257202.37292952594</v>
      </c>
    </row>
    <row r="89" spans="1:15" x14ac:dyDescent="0.25">
      <c r="A89" s="1">
        <v>41579</v>
      </c>
      <c r="B89">
        <v>10.43</v>
      </c>
      <c r="C89">
        <v>10.46</v>
      </c>
      <c r="D89">
        <v>10.41</v>
      </c>
      <c r="E89">
        <v>10.41</v>
      </c>
      <c r="F89">
        <v>8.4671950000000002</v>
      </c>
      <c r="G89">
        <v>0</v>
      </c>
      <c r="H89" s="9">
        <f t="shared" si="13"/>
        <v>-4.9212854033886414E-4</v>
      </c>
      <c r="I89" s="9">
        <f t="shared" si="14"/>
        <v>1.968376682042056E-2</v>
      </c>
      <c r="J89" s="31">
        <f t="shared" si="17"/>
        <v>1.0327229646113306E-4</v>
      </c>
      <c r="K89" s="9">
        <f t="shared" si="15"/>
        <v>0.1515916406191985</v>
      </c>
      <c r="L89" s="9">
        <f t="shared" si="18"/>
        <v>9.1557555846461325E-5</v>
      </c>
      <c r="O89" s="21">
        <f t="shared" si="16"/>
        <v>258199.56076286465</v>
      </c>
    </row>
    <row r="90" spans="1:15" x14ac:dyDescent="0.25">
      <c r="A90" s="1">
        <v>41548</v>
      </c>
      <c r="B90">
        <v>10.35</v>
      </c>
      <c r="C90">
        <v>10.5</v>
      </c>
      <c r="D90">
        <v>10.35</v>
      </c>
      <c r="E90">
        <v>10.45</v>
      </c>
      <c r="F90">
        <v>8.4713639999999995</v>
      </c>
      <c r="G90">
        <v>0</v>
      </c>
      <c r="H90" s="9">
        <f t="shared" si="13"/>
        <v>1.7017717389751396E-2</v>
      </c>
      <c r="I90" s="9">
        <f t="shared" si="14"/>
        <v>2.4510645152746473E-2</v>
      </c>
      <c r="J90" s="31">
        <f t="shared" si="17"/>
        <v>1.0265474312063151E-4</v>
      </c>
      <c r="K90" s="9">
        <f t="shared" si="15"/>
        <v>0.15154925043767445</v>
      </c>
      <c r="L90" s="9">
        <f t="shared" si="18"/>
        <v>9.1575610530336116E-5</v>
      </c>
      <c r="O90" s="21">
        <f t="shared" si="16"/>
        <v>258326.69070008947</v>
      </c>
    </row>
    <row r="91" spans="1:15" x14ac:dyDescent="0.25">
      <c r="A91" s="1">
        <v>41518</v>
      </c>
      <c r="B91">
        <v>10.18</v>
      </c>
      <c r="C91">
        <v>10.35</v>
      </c>
      <c r="D91">
        <v>10.130000000000001</v>
      </c>
      <c r="E91">
        <v>10.31</v>
      </c>
      <c r="F91">
        <v>8.3296130000000002</v>
      </c>
      <c r="G91">
        <v>0</v>
      </c>
      <c r="H91" s="9">
        <f t="shared" si="13"/>
        <v>1.3254421516149596E-2</v>
      </c>
      <c r="I91" s="9">
        <f t="shared" si="14"/>
        <v>9.2660501658824654E-3</v>
      </c>
      <c r="J91" s="31">
        <f t="shared" si="17"/>
        <v>8.3696701782436586E-5</v>
      </c>
      <c r="K91" s="9">
        <f t="shared" si="15"/>
        <v>0.13168661883472169</v>
      </c>
      <c r="L91" s="9">
        <f t="shared" si="18"/>
        <v>9.1851021251812808E-5</v>
      </c>
      <c r="O91" s="21">
        <f t="shared" si="16"/>
        <v>254004.12036390416</v>
      </c>
    </row>
    <row r="92" spans="1:15" x14ac:dyDescent="0.25">
      <c r="A92" s="1">
        <v>41487</v>
      </c>
      <c r="B92">
        <v>10.24</v>
      </c>
      <c r="C92">
        <v>10.3</v>
      </c>
      <c r="D92">
        <v>10.19</v>
      </c>
      <c r="E92">
        <v>10.210000000000001</v>
      </c>
      <c r="F92">
        <v>8.2206530000000004</v>
      </c>
      <c r="G92">
        <v>0</v>
      </c>
      <c r="H92" s="9">
        <f t="shared" si="13"/>
        <v>-2.4559234607127623E-3</v>
      </c>
      <c r="I92" s="9">
        <f t="shared" si="14"/>
        <v>2.6570741229156609E-3</v>
      </c>
      <c r="J92" s="31">
        <f t="shared" si="17"/>
        <v>9.9614212912779813E-5</v>
      </c>
      <c r="K92" s="9">
        <f t="shared" si="15"/>
        <v>0.10970417258821853</v>
      </c>
      <c r="L92" s="9">
        <f t="shared" si="18"/>
        <v>8.9125504712312211E-5</v>
      </c>
      <c r="O92" s="21">
        <f t="shared" si="16"/>
        <v>250681.48233079855</v>
      </c>
    </row>
    <row r="93" spans="1:15" x14ac:dyDescent="0.25">
      <c r="A93" s="1">
        <v>41456</v>
      </c>
      <c r="B93">
        <v>10.32</v>
      </c>
      <c r="C93">
        <v>10.33</v>
      </c>
      <c r="D93">
        <v>10.220000000000001</v>
      </c>
      <c r="E93">
        <v>10.27</v>
      </c>
      <c r="F93">
        <v>8.2408920000000006</v>
      </c>
      <c r="G93">
        <v>0</v>
      </c>
      <c r="H93" s="9">
        <f t="shared" si="13"/>
        <v>-1.1812419839532179E-3</v>
      </c>
      <c r="I93" s="9">
        <f t="shared" si="14"/>
        <v>2.4459429271281849E-2</v>
      </c>
      <c r="J93" s="31">
        <f t="shared" si="17"/>
        <v>1.0509422391566087E-4</v>
      </c>
      <c r="K93" s="9">
        <f t="shared" si="15"/>
        <v>0.11404414273578556</v>
      </c>
      <c r="L93" s="9">
        <f t="shared" si="18"/>
        <v>8.7070709838904661E-5</v>
      </c>
      <c r="O93" s="21">
        <f t="shared" si="16"/>
        <v>251298.65258733329</v>
      </c>
    </row>
    <row r="94" spans="1:15" x14ac:dyDescent="0.25">
      <c r="A94" s="1">
        <v>41426</v>
      </c>
      <c r="B94">
        <v>10.59</v>
      </c>
      <c r="C94">
        <v>10.59</v>
      </c>
      <c r="D94">
        <v>10.32</v>
      </c>
      <c r="E94">
        <v>10.32</v>
      </c>
      <c r="F94">
        <v>8.2506380000000004</v>
      </c>
      <c r="G94">
        <v>0</v>
      </c>
      <c r="H94" s="9">
        <f t="shared" si="13"/>
        <v>-2.0149163331472618E-2</v>
      </c>
      <c r="I94" s="9">
        <f t="shared" si="14"/>
        <v>3.7592528804799741E-2</v>
      </c>
      <c r="J94" s="31">
        <f t="shared" si="17"/>
        <v>1.3421838414147413E-4</v>
      </c>
      <c r="K94" s="9">
        <f t="shared" si="15"/>
        <v>0.12246125699409345</v>
      </c>
      <c r="L94" s="9">
        <f t="shared" si="18"/>
        <v>8.6192388202740736E-5</v>
      </c>
      <c r="O94" s="21">
        <f t="shared" si="16"/>
        <v>251595.84816617551</v>
      </c>
    </row>
    <row r="95" spans="1:15" x14ac:dyDescent="0.25">
      <c r="A95" s="1">
        <v>41395</v>
      </c>
      <c r="B95">
        <v>10.72</v>
      </c>
      <c r="C95">
        <v>10.74</v>
      </c>
      <c r="D95">
        <v>10.57</v>
      </c>
      <c r="E95">
        <v>10.57</v>
      </c>
      <c r="F95">
        <v>8.4202999999999992</v>
      </c>
      <c r="G95">
        <v>0</v>
      </c>
      <c r="H95" s="9">
        <f t="shared" si="13"/>
        <v>-9.571293740807691E-3</v>
      </c>
      <c r="I95" s="9">
        <f t="shared" si="14"/>
        <v>8.2927560771999476E-2</v>
      </c>
      <c r="J95" s="31">
        <f t="shared" si="17"/>
        <v>7.3002886074532476E-5</v>
      </c>
      <c r="K95" s="9">
        <f t="shared" si="15"/>
        <v>0.15623358656509928</v>
      </c>
      <c r="L95" s="9">
        <f t="shared" si="18"/>
        <v>6.2663649021873713E-5</v>
      </c>
      <c r="O95" s="21">
        <f t="shared" si="16"/>
        <v>256769.5395572618</v>
      </c>
    </row>
    <row r="96" spans="1:15" x14ac:dyDescent="0.25">
      <c r="A96" s="1">
        <v>41365</v>
      </c>
      <c r="B96">
        <v>10.62</v>
      </c>
      <c r="C96">
        <v>10.75</v>
      </c>
      <c r="D96">
        <v>10.62</v>
      </c>
      <c r="E96">
        <v>10.71</v>
      </c>
      <c r="F96">
        <v>8.5016719999999992</v>
      </c>
      <c r="G96">
        <v>0</v>
      </c>
      <c r="H96" s="9">
        <f t="shared" si="13"/>
        <v>1.2277222252716673E-2</v>
      </c>
      <c r="I96" s="9">
        <f t="shared" si="14"/>
        <v>9.6599970384725051E-2</v>
      </c>
      <c r="J96" s="31">
        <f t="shared" si="17"/>
        <v>4.6390895811103378E-5</v>
      </c>
      <c r="K96" s="9">
        <f t="shared" si="15"/>
        <v>0.16111589427127943</v>
      </c>
      <c r="L96" s="9">
        <f t="shared" si="18"/>
        <v>5.1972053995367791E-5</v>
      </c>
      <c r="O96" s="21">
        <f t="shared" si="16"/>
        <v>259250.90613242582</v>
      </c>
    </row>
    <row r="97" spans="1:15" x14ac:dyDescent="0.25">
      <c r="A97" s="1">
        <v>41334</v>
      </c>
      <c r="B97">
        <v>10.64</v>
      </c>
      <c r="C97">
        <v>10.65</v>
      </c>
      <c r="D97">
        <v>10.6</v>
      </c>
      <c r="E97">
        <v>10.62</v>
      </c>
      <c r="F97">
        <v>8.3985610000000008</v>
      </c>
      <c r="G97">
        <v>0</v>
      </c>
      <c r="H97" s="9">
        <f t="shared" si="13"/>
        <v>3.1019075339889074E-3</v>
      </c>
      <c r="I97" s="9">
        <f t="shared" si="14"/>
        <v>8.9997571744187335E-2</v>
      </c>
      <c r="J97" s="31">
        <f t="shared" si="17"/>
        <v>4.4806502564958884E-5</v>
      </c>
      <c r="K97" s="9">
        <f t="shared" si="15"/>
        <v>0.15653362736353707</v>
      </c>
      <c r="L97" s="9">
        <f t="shared" si="18"/>
        <v>5.0673502010802253E-5</v>
      </c>
      <c r="O97" s="21">
        <f t="shared" si="16"/>
        <v>256106.6281383771</v>
      </c>
    </row>
    <row r="98" spans="1:15" x14ac:dyDescent="0.25">
      <c r="A98" s="1">
        <v>41306</v>
      </c>
      <c r="B98">
        <v>10.64</v>
      </c>
      <c r="C98">
        <v>10.67</v>
      </c>
      <c r="D98">
        <v>10.63</v>
      </c>
      <c r="E98">
        <v>10.63</v>
      </c>
      <c r="F98">
        <v>8.3725900000000006</v>
      </c>
      <c r="G98">
        <v>0</v>
      </c>
      <c r="H98" s="9">
        <f t="shared" si="13"/>
        <v>3.0988201959452795E-3</v>
      </c>
      <c r="I98" s="9">
        <f t="shared" si="14"/>
        <v>9.4641654324706545E-2</v>
      </c>
      <c r="J98" s="31">
        <f t="shared" si="17"/>
        <v>4.2640563709567908E-5</v>
      </c>
      <c r="K98" s="9">
        <f t="shared" si="15"/>
        <v>0.16253308271856409</v>
      </c>
      <c r="L98" s="9">
        <f t="shared" si="18"/>
        <v>5.0889818223390917E-5</v>
      </c>
      <c r="O98" s="21">
        <f t="shared" si="16"/>
        <v>255314.66565344881</v>
      </c>
    </row>
    <row r="99" spans="1:15" x14ac:dyDescent="0.25">
      <c r="A99" s="1">
        <v>41275</v>
      </c>
      <c r="B99">
        <v>10.62</v>
      </c>
      <c r="C99">
        <v>10.7</v>
      </c>
      <c r="D99">
        <v>10.61</v>
      </c>
      <c r="E99">
        <v>10.64</v>
      </c>
      <c r="F99">
        <v>8.3467249999999993</v>
      </c>
      <c r="G99">
        <v>0</v>
      </c>
      <c r="H99" s="9">
        <f t="shared" si="13"/>
        <v>5.1758567759658093E-3</v>
      </c>
      <c r="I99" s="9">
        <f t="shared" si="14"/>
        <v>9.9330054332164186E-2</v>
      </c>
      <c r="J99" s="31">
        <f t="shared" si="17"/>
        <v>4.1956026498528682E-5</v>
      </c>
      <c r="K99" s="9">
        <f t="shared" si="15"/>
        <v>0.16175141152505934</v>
      </c>
      <c r="L99" s="9">
        <f t="shared" si="18"/>
        <v>5.2461173198031741E-5</v>
      </c>
      <c r="O99" s="21">
        <f t="shared" si="16"/>
        <v>254525.93554399323</v>
      </c>
    </row>
    <row r="100" spans="1:15" x14ac:dyDescent="0.25">
      <c r="A100" s="1">
        <v>41244</v>
      </c>
      <c r="B100">
        <v>10.63</v>
      </c>
      <c r="C100">
        <v>10.68</v>
      </c>
      <c r="D100">
        <v>10.63</v>
      </c>
      <c r="E100">
        <v>10.63</v>
      </c>
      <c r="F100">
        <v>8.3037460000000003</v>
      </c>
      <c r="G100">
        <v>0</v>
      </c>
      <c r="H100" s="9">
        <f t="shared" si="13"/>
        <v>4.2392431306857749E-3</v>
      </c>
      <c r="I100" s="9">
        <f t="shared" si="14"/>
        <v>0.10836715998789626</v>
      </c>
      <c r="J100" s="31">
        <f t="shared" si="17"/>
        <v>4.801644982699823E-5</v>
      </c>
      <c r="K100" s="9">
        <f t="shared" si="15"/>
        <v>0.15520671375928899</v>
      </c>
      <c r="L100" s="9">
        <f t="shared" si="18"/>
        <v>1.0071986783786431E-4</v>
      </c>
      <c r="O100" s="21">
        <f t="shared" si="16"/>
        <v>253215.32926623218</v>
      </c>
    </row>
    <row r="101" spans="1:15" x14ac:dyDescent="0.25">
      <c r="A101" s="1">
        <v>41214</v>
      </c>
      <c r="B101">
        <v>10.6</v>
      </c>
      <c r="C101">
        <v>10.66</v>
      </c>
      <c r="D101">
        <v>10.6</v>
      </c>
      <c r="E101">
        <v>10.63</v>
      </c>
      <c r="F101">
        <v>8.2686930000000007</v>
      </c>
      <c r="G101">
        <v>0</v>
      </c>
      <c r="H101" s="9">
        <f t="shared" si="13"/>
        <v>1.8846162653993377E-3</v>
      </c>
      <c r="I101" s="9">
        <f t="shared" si="14"/>
        <v>0.12459412327771864</v>
      </c>
      <c r="J101" s="31">
        <f t="shared" si="17"/>
        <v>5.508821076088725E-5</v>
      </c>
      <c r="K101" s="9">
        <f t="shared" si="15"/>
        <v>0.19676942756432111</v>
      </c>
      <c r="L101" s="9">
        <f t="shared" si="18"/>
        <v>1.6534771609509041E-4</v>
      </c>
      <c r="O101" s="21">
        <f t="shared" si="16"/>
        <v>252146.41929032863</v>
      </c>
    </row>
    <row r="102" spans="1:15" x14ac:dyDescent="0.25">
      <c r="A102" s="1">
        <v>41183</v>
      </c>
      <c r="B102">
        <v>10.6</v>
      </c>
      <c r="C102">
        <v>10.62</v>
      </c>
      <c r="D102">
        <v>10.6</v>
      </c>
      <c r="E102">
        <v>10.61</v>
      </c>
      <c r="F102">
        <v>8.2531389999999991</v>
      </c>
      <c r="G102">
        <v>0</v>
      </c>
      <c r="H102" s="9">
        <f t="shared" si="13"/>
        <v>6.6193284243629682E-3</v>
      </c>
      <c r="I102" s="9">
        <f t="shared" si="14"/>
        <v>0.1218849797043236</v>
      </c>
      <c r="J102" s="31">
        <f t="shared" si="17"/>
        <v>5.9044822183619214E-5</v>
      </c>
      <c r="K102" s="9">
        <f t="shared" si="15"/>
        <v>0.15669644202354691</v>
      </c>
      <c r="L102" s="9">
        <f t="shared" si="18"/>
        <v>1.6598178565244536E-4</v>
      </c>
      <c r="O102" s="21">
        <f t="shared" si="16"/>
        <v>251672.11393086708</v>
      </c>
    </row>
    <row r="103" spans="1:15" x14ac:dyDescent="0.25">
      <c r="A103" s="1">
        <v>41153</v>
      </c>
      <c r="B103">
        <v>10.45</v>
      </c>
      <c r="C103">
        <v>10.64</v>
      </c>
      <c r="D103">
        <v>10.45</v>
      </c>
      <c r="E103">
        <v>10.59</v>
      </c>
      <c r="F103">
        <v>8.1988679999999992</v>
      </c>
      <c r="G103">
        <v>0</v>
      </c>
      <c r="H103" s="9">
        <f t="shared" si="13"/>
        <v>1.9235251711898986E-2</v>
      </c>
      <c r="I103" s="9">
        <f t="shared" si="14"/>
        <v>0.1139232044984798</v>
      </c>
      <c r="J103" s="31">
        <f t="shared" si="17"/>
        <v>8.0331098492085853E-5</v>
      </c>
      <c r="K103" s="9">
        <f t="shared" si="15"/>
        <v>0.14959630979111738</v>
      </c>
      <c r="L103" s="9">
        <f t="shared" si="18"/>
        <v>1.668708811634942E-4</v>
      </c>
      <c r="O103" s="21">
        <f t="shared" si="16"/>
        <v>250017.16818293504</v>
      </c>
    </row>
    <row r="104" spans="1:15" x14ac:dyDescent="0.25">
      <c r="A104" s="1">
        <v>41122</v>
      </c>
      <c r="B104">
        <v>10.37</v>
      </c>
      <c r="C104">
        <v>10.47</v>
      </c>
      <c r="D104">
        <v>10.36</v>
      </c>
      <c r="E104">
        <v>10.44</v>
      </c>
      <c r="F104">
        <v>8.0441369999999992</v>
      </c>
      <c r="G104">
        <v>0</v>
      </c>
      <c r="H104" s="9">
        <f t="shared" si="13"/>
        <v>1.1623155916215714E-2</v>
      </c>
      <c r="I104" s="9">
        <f t="shared" si="14"/>
        <v>8.5876315880414014E-2</v>
      </c>
      <c r="J104" s="31">
        <f t="shared" si="17"/>
        <v>7.2063955906650009E-5</v>
      </c>
      <c r="K104" s="9">
        <f t="shared" si="15"/>
        <v>0.1400870102308451</v>
      </c>
      <c r="L104" s="9">
        <f t="shared" si="18"/>
        <v>1.5975926495083407E-4</v>
      </c>
      <c r="O104" s="21">
        <f t="shared" si="16"/>
        <v>245298.78432188084</v>
      </c>
    </row>
    <row r="105" spans="1:15" x14ac:dyDescent="0.25">
      <c r="A105" s="1">
        <v>41091</v>
      </c>
      <c r="B105">
        <v>10.220000000000001</v>
      </c>
      <c r="C105">
        <v>10.38</v>
      </c>
      <c r="D105">
        <v>10.210000000000001</v>
      </c>
      <c r="E105">
        <v>10.37</v>
      </c>
      <c r="F105">
        <v>7.9517129999999998</v>
      </c>
      <c r="G105">
        <v>0</v>
      </c>
      <c r="H105" s="9">
        <f t="shared" si="13"/>
        <v>2.2662988616676226E-2</v>
      </c>
      <c r="I105" s="9">
        <f t="shared" si="14"/>
        <v>7.4951509177161979E-2</v>
      </c>
      <c r="J105" s="31">
        <f t="shared" si="17"/>
        <v>6.9989363254253415E-5</v>
      </c>
      <c r="K105" s="9">
        <f t="shared" si="15"/>
        <v>0.13707268147202456</v>
      </c>
      <c r="L105" s="9">
        <f t="shared" si="18"/>
        <v>1.6249421661229584E-4</v>
      </c>
      <c r="O105" s="21">
        <f t="shared" si="16"/>
        <v>242480.39686252188</v>
      </c>
    </row>
    <row r="106" spans="1:15" x14ac:dyDescent="0.25">
      <c r="A106" s="1">
        <v>41061</v>
      </c>
      <c r="B106">
        <v>10.220000000000001</v>
      </c>
      <c r="C106">
        <v>10.24</v>
      </c>
      <c r="D106">
        <v>10.19</v>
      </c>
      <c r="E106">
        <v>10.19</v>
      </c>
      <c r="F106">
        <v>7.7754969999999997</v>
      </c>
      <c r="G106">
        <v>0</v>
      </c>
      <c r="H106" s="9">
        <f t="shared" si="13"/>
        <v>2.9332794686173407E-3</v>
      </c>
      <c r="I106" s="9">
        <f t="shared" si="14"/>
        <v>5.7820514773984977E-2</v>
      </c>
      <c r="J106" s="31">
        <f t="shared" si="17"/>
        <v>4.5877627982424784E-5</v>
      </c>
      <c r="K106" s="9">
        <f t="shared" si="15"/>
        <v>0.12936150780676614</v>
      </c>
      <c r="L106" s="9">
        <f t="shared" si="18"/>
        <v>1.5185391980994547E-4</v>
      </c>
      <c r="O106" s="21">
        <f t="shared" si="16"/>
        <v>237106.84708607418</v>
      </c>
    </row>
    <row r="107" spans="1:15" x14ac:dyDescent="0.25">
      <c r="A107" s="1">
        <v>41030</v>
      </c>
      <c r="B107">
        <v>10.199999999999999</v>
      </c>
      <c r="C107">
        <v>10.25</v>
      </c>
      <c r="D107">
        <v>10.199999999999999</v>
      </c>
      <c r="E107">
        <v>10.210000000000001</v>
      </c>
      <c r="F107">
        <v>7.7527559999999998</v>
      </c>
      <c r="G107">
        <v>0</v>
      </c>
      <c r="H107" s="9">
        <f t="shared" si="13"/>
        <v>6.1825132097245907E-3</v>
      </c>
      <c r="I107" s="9">
        <f t="shared" si="14"/>
        <v>6.4569774906368338E-2</v>
      </c>
      <c r="J107" s="31">
        <f t="shared" si="17"/>
        <v>5.5524456982510209E-5</v>
      </c>
      <c r="K107" s="9">
        <f t="shared" si="15"/>
        <v>0.13953303103572454</v>
      </c>
      <c r="L107" s="9">
        <f t="shared" si="18"/>
        <v>1.5505355641702315E-4</v>
      </c>
      <c r="O107" s="21">
        <f t="shared" si="16"/>
        <v>236413.38057073962</v>
      </c>
    </row>
    <row r="108" spans="1:15" x14ac:dyDescent="0.25">
      <c r="A108" s="1">
        <v>41000</v>
      </c>
      <c r="B108">
        <v>10.19</v>
      </c>
      <c r="C108">
        <v>10.25</v>
      </c>
      <c r="D108">
        <v>10.17</v>
      </c>
      <c r="E108">
        <v>10.199999999999999</v>
      </c>
      <c r="F108">
        <v>7.7051189999999998</v>
      </c>
      <c r="G108">
        <v>0</v>
      </c>
      <c r="H108" s="9">
        <f t="shared" si="13"/>
        <v>7.3757593443280634E-3</v>
      </c>
      <c r="I108" s="9">
        <f t="shared" si="14"/>
        <v>5.2326664466898626E-2</v>
      </c>
      <c r="J108" s="31">
        <f t="shared" si="17"/>
        <v>5.6419493097807882E-5</v>
      </c>
      <c r="K108" s="9">
        <f t="shared" si="15"/>
        <v>0.14949842809823088</v>
      </c>
      <c r="L108" s="9">
        <f t="shared" si="18"/>
        <v>1.5776993229274334E-4</v>
      </c>
      <c r="O108" s="21">
        <f t="shared" si="16"/>
        <v>234960.73273682763</v>
      </c>
    </row>
    <row r="109" spans="1:15" x14ac:dyDescent="0.25">
      <c r="A109" s="1">
        <v>40969</v>
      </c>
      <c r="B109">
        <v>10.17</v>
      </c>
      <c r="C109">
        <v>10.24</v>
      </c>
      <c r="D109">
        <v>10.15</v>
      </c>
      <c r="E109">
        <v>10.18</v>
      </c>
      <c r="F109">
        <v>7.6487040000000004</v>
      </c>
      <c r="G109">
        <v>0</v>
      </c>
      <c r="H109" s="9">
        <f t="shared" si="13"/>
        <v>7.3951380799825916E-3</v>
      </c>
      <c r="I109" s="9">
        <f t="shared" si="14"/>
        <v>5.3273695547367578E-2</v>
      </c>
      <c r="J109" s="31">
        <f t="shared" si="17"/>
        <v>5.6897230337560875E-5</v>
      </c>
      <c r="K109" s="9">
        <f t="shared" si="15"/>
        <v>0.13889011317572203</v>
      </c>
      <c r="L109" s="9">
        <f t="shared" si="18"/>
        <v>1.6743005254710714E-4</v>
      </c>
      <c r="O109" s="21">
        <f t="shared" si="16"/>
        <v>233240.4076208433</v>
      </c>
    </row>
    <row r="110" spans="1:15" x14ac:dyDescent="0.25">
      <c r="A110" s="1">
        <v>40940</v>
      </c>
      <c r="B110">
        <v>10.08</v>
      </c>
      <c r="C110">
        <v>10.220000000000001</v>
      </c>
      <c r="D110">
        <v>10.08</v>
      </c>
      <c r="E110">
        <v>10.16</v>
      </c>
      <c r="F110">
        <v>7.5925560000000001</v>
      </c>
      <c r="G110">
        <v>0</v>
      </c>
      <c r="H110" s="9">
        <f t="shared" si="13"/>
        <v>1.3438962459721364E-2</v>
      </c>
      <c r="I110" s="9">
        <f t="shared" si="14"/>
        <v>5.4225458596841539E-2</v>
      </c>
      <c r="J110" s="31">
        <f t="shared" si="17"/>
        <v>5.6839562585651156E-5</v>
      </c>
      <c r="K110" s="9">
        <f t="shared" si="15"/>
        <v>0.15434106577772294</v>
      </c>
      <c r="L110" s="9">
        <f t="shared" si="18"/>
        <v>1.685970929100297E-4</v>
      </c>
      <c r="O110" s="21">
        <f t="shared" si="16"/>
        <v>231528.22443175726</v>
      </c>
    </row>
    <row r="111" spans="1:15" x14ac:dyDescent="0.25">
      <c r="A111" s="1">
        <v>40909</v>
      </c>
      <c r="B111">
        <v>9.9700000000000006</v>
      </c>
      <c r="C111">
        <v>10.130000000000001</v>
      </c>
      <c r="D111">
        <v>9.9700000000000006</v>
      </c>
      <c r="E111">
        <v>10.08</v>
      </c>
      <c r="F111">
        <v>7.491873</v>
      </c>
      <c r="G111">
        <v>0</v>
      </c>
      <c r="H111" s="9">
        <f t="shared" si="13"/>
        <v>1.8941729744109626E-2</v>
      </c>
      <c r="I111" s="9">
        <f t="shared" si="14"/>
        <v>4.2767556462742162E-2</v>
      </c>
      <c r="J111" s="31">
        <f t="shared" si="17"/>
        <v>5.071853861179578E-5</v>
      </c>
      <c r="K111" s="9">
        <f t="shared" si="15"/>
        <v>0.14011283838733082</v>
      </c>
      <c r="L111" s="9">
        <f t="shared" si="18"/>
        <v>1.6767557522838784E-4</v>
      </c>
      <c r="O111" s="21">
        <f t="shared" si="16"/>
        <v>228457.98613249906</v>
      </c>
    </row>
    <row r="112" spans="1:15" x14ac:dyDescent="0.25">
      <c r="A112" s="1">
        <v>40878</v>
      </c>
      <c r="B112">
        <v>10.02</v>
      </c>
      <c r="C112">
        <v>10.07</v>
      </c>
      <c r="D112">
        <v>9.9700000000000006</v>
      </c>
      <c r="E112">
        <v>9.9700000000000006</v>
      </c>
      <c r="F112">
        <v>7.3526020000000001</v>
      </c>
      <c r="G112">
        <v>0</v>
      </c>
      <c r="H112" s="9">
        <f t="shared" si="13"/>
        <v>-5.2892050600745631E-4</v>
      </c>
      <c r="I112" s="9">
        <f t="shared" si="14"/>
        <v>2.288475514544587E-2</v>
      </c>
      <c r="J112" s="31">
        <f t="shared" si="17"/>
        <v>1.4923118050737594E-4</v>
      </c>
      <c r="K112" s="9">
        <f t="shared" si="15"/>
        <v>0.11867326962550186</v>
      </c>
      <c r="L112" s="9">
        <f t="shared" si="18"/>
        <v>1.7678660371748232E-4</v>
      </c>
      <c r="O112" s="21">
        <f t="shared" si="16"/>
        <v>224211.04118473243</v>
      </c>
    </row>
    <row r="113" spans="1:15" x14ac:dyDescent="0.25">
      <c r="A113" s="1">
        <v>40848</v>
      </c>
      <c r="B113">
        <v>10.11</v>
      </c>
      <c r="C113">
        <v>10.119999999999999</v>
      </c>
      <c r="D113">
        <v>10.029999999999999</v>
      </c>
      <c r="E113">
        <v>10.029999999999999</v>
      </c>
      <c r="F113">
        <v>7.3564930000000004</v>
      </c>
      <c r="G113">
        <v>0</v>
      </c>
      <c r="H113" s="9">
        <f t="shared" si="13"/>
        <v>-5.2443136898454876E-4</v>
      </c>
      <c r="I113" s="9">
        <f t="shared" si="14"/>
        <v>6.4742144434547871E-2</v>
      </c>
      <c r="J113" s="31">
        <f t="shared" si="17"/>
        <v>2.6280000827215308E-4</v>
      </c>
      <c r="K113" s="9">
        <f t="shared" si="15"/>
        <v>0.14759722723148713</v>
      </c>
      <c r="L113" s="9">
        <f t="shared" si="18"/>
        <v>2.1756779571211753E-4</v>
      </c>
      <c r="O113" s="21">
        <f t="shared" si="16"/>
        <v>224329.69375986839</v>
      </c>
    </row>
    <row r="114" spans="1:15" x14ac:dyDescent="0.25">
      <c r="A114" s="1">
        <v>40817</v>
      </c>
      <c r="B114">
        <v>10.23</v>
      </c>
      <c r="C114">
        <v>10.23</v>
      </c>
      <c r="D114">
        <v>10.09</v>
      </c>
      <c r="E114">
        <v>10.09</v>
      </c>
      <c r="F114">
        <v>7.3603529999999999</v>
      </c>
      <c r="G114">
        <v>0</v>
      </c>
      <c r="H114" s="9">
        <f t="shared" si="13"/>
        <v>-6.4275385638815404E-3</v>
      </c>
      <c r="I114" s="9">
        <f t="shared" si="14"/>
        <v>3.1570427583655185E-2</v>
      </c>
      <c r="J114" s="31">
        <f t="shared" si="17"/>
        <v>2.6231727348043998E-4</v>
      </c>
      <c r="K114" s="9">
        <f t="shared" si="15"/>
        <v>0.11847603400125641</v>
      </c>
      <c r="L114" s="9">
        <f t="shared" si="18"/>
        <v>2.1746822251870958E-4</v>
      </c>
      <c r="O114" s="21">
        <f t="shared" si="16"/>
        <v>224447.4010176491</v>
      </c>
    </row>
    <row r="115" spans="1:15" x14ac:dyDescent="0.25">
      <c r="A115" s="1">
        <v>40787</v>
      </c>
      <c r="B115">
        <v>10.26</v>
      </c>
      <c r="C115">
        <v>10.33</v>
      </c>
      <c r="D115">
        <v>10.210000000000001</v>
      </c>
      <c r="E115">
        <v>10.210000000000001</v>
      </c>
      <c r="F115">
        <v>7.4079680000000003</v>
      </c>
      <c r="G115">
        <v>0</v>
      </c>
      <c r="H115" s="9">
        <f t="shared" si="13"/>
        <v>1.445396927193279E-3</v>
      </c>
      <c r="I115" s="9">
        <f t="shared" si="14"/>
        <v>3.8701034807571665E-2</v>
      </c>
      <c r="J115" s="31">
        <f t="shared" si="17"/>
        <v>2.5830821926025959E-4</v>
      </c>
      <c r="K115" s="9">
        <f t="shared" si="15"/>
        <v>0.13728299340072123</v>
      </c>
      <c r="L115" s="9">
        <f t="shared" si="18"/>
        <v>2.1933360563906269E-4</v>
      </c>
      <c r="O115" s="21">
        <f t="shared" si="16"/>
        <v>225899.37798117998</v>
      </c>
    </row>
    <row r="116" spans="1:15" x14ac:dyDescent="0.25">
      <c r="A116" s="1">
        <v>40756</v>
      </c>
      <c r="B116">
        <v>10.26</v>
      </c>
      <c r="C116">
        <v>10.33</v>
      </c>
      <c r="D116">
        <v>10.24</v>
      </c>
      <c r="E116">
        <v>10.25</v>
      </c>
      <c r="F116">
        <v>7.3972759999999997</v>
      </c>
      <c r="G116">
        <v>0</v>
      </c>
      <c r="H116" s="9">
        <f t="shared" si="13"/>
        <v>6.3652916649886895E-3</v>
      </c>
      <c r="I116" s="9">
        <f t="shared" si="14"/>
        <v>4.8408086373017453E-2</v>
      </c>
      <c r="J116" s="31">
        <f t="shared" si="17"/>
        <v>2.5926090344555598E-4</v>
      </c>
      <c r="K116" s="9">
        <f t="shared" si="15"/>
        <v>0.15787489907908789</v>
      </c>
      <c r="L116" s="9">
        <f t="shared" si="18"/>
        <v>2.2411030269118084E-4</v>
      </c>
      <c r="O116" s="21">
        <f t="shared" si="16"/>
        <v>225573.33497594899</v>
      </c>
    </row>
    <row r="117" spans="1:15" x14ac:dyDescent="0.25">
      <c r="A117" s="1">
        <v>40725</v>
      </c>
      <c r="B117">
        <v>10.199999999999999</v>
      </c>
      <c r="C117">
        <v>10.28</v>
      </c>
      <c r="D117">
        <v>10.199999999999999</v>
      </c>
      <c r="E117">
        <v>10.24</v>
      </c>
      <c r="F117">
        <v>7.3504880000000004</v>
      </c>
      <c r="G117">
        <v>0</v>
      </c>
      <c r="H117" s="9">
        <f t="shared" si="13"/>
        <v>9.3323400880876706E-3</v>
      </c>
      <c r="I117" s="9">
        <f t="shared" si="14"/>
        <v>5.1099190864652623E-2</v>
      </c>
      <c r="J117" s="31">
        <f t="shared" si="17"/>
        <v>2.6921088449956108E-4</v>
      </c>
      <c r="K117" s="9">
        <f t="shared" si="15"/>
        <v>0.17165708973643928</v>
      </c>
      <c r="L117" s="9">
        <f t="shared" si="18"/>
        <v>2.3881579676463834E-4</v>
      </c>
      <c r="O117" s="21">
        <f t="shared" si="16"/>
        <v>224146.57663992711</v>
      </c>
    </row>
    <row r="118" spans="1:15" x14ac:dyDescent="0.25">
      <c r="A118" s="1">
        <v>40695</v>
      </c>
      <c r="B118">
        <v>10.33</v>
      </c>
      <c r="C118">
        <v>10.33</v>
      </c>
      <c r="D118">
        <v>10.199999999999999</v>
      </c>
      <c r="E118">
        <v>10.199999999999999</v>
      </c>
      <c r="F118">
        <v>7.2825249999999997</v>
      </c>
      <c r="G118">
        <v>0</v>
      </c>
      <c r="H118" s="9">
        <f t="shared" si="13"/>
        <v>-5.3891131146967695E-3</v>
      </c>
      <c r="I118" s="9">
        <f t="shared" si="14"/>
        <v>5.7759190781048422E-2</v>
      </c>
      <c r="J118" s="31">
        <f t="shared" si="17"/>
        <v>2.7158037916682109E-4</v>
      </c>
      <c r="K118" s="9">
        <f t="shared" si="15"/>
        <v>0.19079815823850441</v>
      </c>
      <c r="L118" s="9">
        <f t="shared" si="18"/>
        <v>2.745931474549017E-4</v>
      </c>
      <c r="O118" s="21">
        <f t="shared" si="16"/>
        <v>222074.10556206404</v>
      </c>
    </row>
    <row r="119" spans="1:15" x14ac:dyDescent="0.25">
      <c r="A119" s="1">
        <v>40664</v>
      </c>
      <c r="B119">
        <v>10.28</v>
      </c>
      <c r="C119">
        <v>10.36</v>
      </c>
      <c r="D119">
        <v>10.28</v>
      </c>
      <c r="E119">
        <v>10.31</v>
      </c>
      <c r="F119">
        <v>7.3219839999999996</v>
      </c>
      <c r="G119">
        <v>0</v>
      </c>
      <c r="H119" s="9">
        <f t="shared" si="13"/>
        <v>8.2823372977560428E-3</v>
      </c>
      <c r="I119" s="9">
        <f t="shared" si="14"/>
        <v>7.621633142008831E-2</v>
      </c>
      <c r="J119" s="31">
        <f t="shared" si="17"/>
        <v>2.6467883092523087E-4</v>
      </c>
      <c r="K119" s="9">
        <f t="shared" si="15"/>
        <v>0.24165210975333246</v>
      </c>
      <c r="L119" s="9">
        <f t="shared" si="18"/>
        <v>2.6562837726992235E-4</v>
      </c>
      <c r="O119" s="21">
        <f t="shared" si="16"/>
        <v>223277.37257884373</v>
      </c>
    </row>
    <row r="120" spans="1:15" x14ac:dyDescent="0.25">
      <c r="A120" s="1">
        <v>40634</v>
      </c>
      <c r="B120">
        <v>10.24</v>
      </c>
      <c r="C120">
        <v>10.34</v>
      </c>
      <c r="D120">
        <v>10.23</v>
      </c>
      <c r="E120">
        <v>10.28</v>
      </c>
      <c r="F120">
        <v>7.2618390000000002</v>
      </c>
      <c r="G120">
        <v>0</v>
      </c>
      <c r="H120" s="9">
        <f t="shared" si="13"/>
        <v>8.3054441786704295E-3</v>
      </c>
      <c r="I120" s="9">
        <f t="shared" si="14"/>
        <v>8.3367111604951097E-2</v>
      </c>
      <c r="J120" s="31">
        <f t="shared" si="17"/>
        <v>2.7191879880488477E-4</v>
      </c>
      <c r="K120" s="9">
        <f t="shared" si="15"/>
        <v>0.24698125794727782</v>
      </c>
      <c r="L120" s="9">
        <f t="shared" si="18"/>
        <v>2.7670881674939042E-4</v>
      </c>
      <c r="O120" s="21">
        <f t="shared" si="16"/>
        <v>221443.30443914901</v>
      </c>
    </row>
    <row r="121" spans="1:15" x14ac:dyDescent="0.25">
      <c r="A121" s="1">
        <v>40603</v>
      </c>
      <c r="B121">
        <v>10.28</v>
      </c>
      <c r="C121">
        <v>10.34</v>
      </c>
      <c r="D121">
        <v>10.25</v>
      </c>
      <c r="E121">
        <v>10.25</v>
      </c>
      <c r="F121">
        <v>7.2020229999999996</v>
      </c>
      <c r="G121">
        <v>0</v>
      </c>
      <c r="H121" s="9">
        <f t="shared" si="13"/>
        <v>2.4243503992215669E-3</v>
      </c>
      <c r="I121" s="9">
        <f t="shared" si="14"/>
        <v>7.2379423960471242E-2</v>
      </c>
      <c r="J121" s="31">
        <f t="shared" si="17"/>
        <v>2.893005303617294E-4</v>
      </c>
      <c r="K121" s="9">
        <f t="shared" si="15"/>
        <v>0.26905099006629796</v>
      </c>
      <c r="L121" s="9">
        <f t="shared" si="18"/>
        <v>2.9032836330336777E-4</v>
      </c>
      <c r="O121" s="21">
        <f t="shared" si="16"/>
        <v>219619.26886106303</v>
      </c>
    </row>
    <row r="122" spans="1:15" x14ac:dyDescent="0.25">
      <c r="A122" s="1">
        <v>40575</v>
      </c>
      <c r="B122">
        <v>10.27</v>
      </c>
      <c r="C122">
        <v>10.32</v>
      </c>
      <c r="D122">
        <v>10.210000000000001</v>
      </c>
      <c r="E122">
        <v>10.28</v>
      </c>
      <c r="F122">
        <v>7.1846050000000004</v>
      </c>
      <c r="G122">
        <v>0</v>
      </c>
      <c r="H122" s="9">
        <f t="shared" si="13"/>
        <v>-4.8677648514819719E-4</v>
      </c>
      <c r="I122" s="9">
        <f t="shared" si="14"/>
        <v>9.2317869356769625E-2</v>
      </c>
      <c r="J122" s="31">
        <f t="shared" si="17"/>
        <v>2.9090463689639199E-4</v>
      </c>
      <c r="K122" s="9">
        <f t="shared" si="15"/>
        <v>0.30240378767457665</v>
      </c>
      <c r="L122" s="9">
        <f t="shared" si="18"/>
        <v>2.8688328676565228E-4</v>
      </c>
      <c r="O122" s="21">
        <f t="shared" si="16"/>
        <v>219088.12248385459</v>
      </c>
    </row>
    <row r="123" spans="1:15" x14ac:dyDescent="0.25">
      <c r="A123" s="1">
        <v>40544</v>
      </c>
      <c r="B123">
        <v>10.26</v>
      </c>
      <c r="C123">
        <v>10.34</v>
      </c>
      <c r="D123">
        <v>10.23</v>
      </c>
      <c r="E123">
        <v>10.34</v>
      </c>
      <c r="F123">
        <v>7.188104</v>
      </c>
      <c r="G123">
        <v>0</v>
      </c>
      <c r="H123" s="9">
        <f t="shared" si="13"/>
        <v>4.037035954204686E-2</v>
      </c>
      <c r="I123" s="9">
        <f t="shared" si="14"/>
        <v>9.3885287973157885E-2</v>
      </c>
      <c r="J123" s="31">
        <f t="shared" si="17"/>
        <v>2.905173294884868E-4</v>
      </c>
      <c r="K123" s="9">
        <f t="shared" si="15"/>
        <v>0.3159140179428907</v>
      </c>
      <c r="L123" s="9">
        <f t="shared" si="18"/>
        <v>2.8538976532137831E-4</v>
      </c>
      <c r="O123" s="21">
        <f t="shared" si="16"/>
        <v>219194.82136856308</v>
      </c>
    </row>
    <row r="124" spans="1:15" x14ac:dyDescent="0.25">
      <c r="A124" s="1">
        <v>40513</v>
      </c>
      <c r="B124">
        <v>10.62</v>
      </c>
      <c r="C124">
        <v>10.65</v>
      </c>
      <c r="D124">
        <v>10.24</v>
      </c>
      <c r="E124">
        <v>10.26</v>
      </c>
      <c r="F124">
        <v>6.9091779999999998</v>
      </c>
      <c r="G124">
        <v>0</v>
      </c>
      <c r="H124" s="9">
        <f t="shared" si="13"/>
        <v>-3.1662787951667069E-2</v>
      </c>
      <c r="I124" s="9">
        <f t="shared" si="14"/>
        <v>5.1207823255574748E-2</v>
      </c>
      <c r="J124" s="31">
        <f t="shared" si="17"/>
        <v>2.1975157273359383E-4</v>
      </c>
      <c r="K124" s="9">
        <f t="shared" si="15"/>
        <v>0.26614397348221491</v>
      </c>
      <c r="L124" s="9">
        <f t="shared" si="18"/>
        <v>2.4875515883925043E-4</v>
      </c>
      <c r="O124" s="21">
        <f t="shared" si="16"/>
        <v>210689.22173546819</v>
      </c>
    </row>
    <row r="125" spans="1:15" x14ac:dyDescent="0.25">
      <c r="A125" s="1">
        <v>40483</v>
      </c>
      <c r="B125">
        <v>10.72</v>
      </c>
      <c r="C125">
        <v>10.77</v>
      </c>
      <c r="D125">
        <v>10.66</v>
      </c>
      <c r="E125">
        <v>10.66</v>
      </c>
      <c r="F125">
        <v>7.1350949999999997</v>
      </c>
      <c r="G125">
        <v>0</v>
      </c>
      <c r="H125" s="9">
        <f t="shared" si="13"/>
        <v>4.4041226289448786E-4</v>
      </c>
      <c r="I125" s="9">
        <f t="shared" si="14"/>
        <v>0.11305961115347311</v>
      </c>
      <c r="J125" s="31">
        <f t="shared" si="17"/>
        <v>1.8259571428444344E-4</v>
      </c>
      <c r="K125" s="9">
        <f t="shared" si="15"/>
        <v>0.32654909030806584</v>
      </c>
      <c r="L125" s="9">
        <f t="shared" si="18"/>
        <v>1.996956856738757E-4</v>
      </c>
      <c r="O125" s="21">
        <f t="shared" si="16"/>
        <v>217578.35918522152</v>
      </c>
    </row>
    <row r="126" spans="1:15" x14ac:dyDescent="0.25">
      <c r="A126" s="1">
        <v>40452</v>
      </c>
      <c r="B126">
        <v>10.66</v>
      </c>
      <c r="C126">
        <v>10.79</v>
      </c>
      <c r="D126">
        <v>10.66</v>
      </c>
      <c r="E126">
        <v>10.72</v>
      </c>
      <c r="F126">
        <v>7.1319540000000003</v>
      </c>
      <c r="G126">
        <v>0</v>
      </c>
      <c r="H126" s="9">
        <f t="shared" si="13"/>
        <v>1.0804280554137489E-2</v>
      </c>
      <c r="I126" s="9">
        <f t="shared" si="14"/>
        <v>8.3768621504892102E-2</v>
      </c>
      <c r="J126" s="31">
        <f t="shared" si="17"/>
        <v>1.7920193206713911E-4</v>
      </c>
      <c r="K126" s="9">
        <f t="shared" si="15"/>
        <v>0.30571863412747979</v>
      </c>
      <c r="L126" s="9">
        <f t="shared" si="18"/>
        <v>1.9457540096365228E-4</v>
      </c>
      <c r="O126" s="21">
        <f t="shared" si="16"/>
        <v>217482.57719126059</v>
      </c>
    </row>
    <row r="127" spans="1:15" x14ac:dyDescent="0.25">
      <c r="A127" s="1">
        <v>40422</v>
      </c>
      <c r="B127">
        <v>10.63</v>
      </c>
      <c r="C127">
        <v>10.75</v>
      </c>
      <c r="D127">
        <v>10.61</v>
      </c>
      <c r="E127">
        <v>10.67</v>
      </c>
      <c r="F127">
        <v>7.0557220000000003</v>
      </c>
      <c r="G127">
        <v>0</v>
      </c>
      <c r="H127" s="9">
        <f t="shared" si="13"/>
        <v>8.9484786814057089E-3</v>
      </c>
      <c r="I127" s="9">
        <f t="shared" si="14"/>
        <v>8.3205628961048897E-2</v>
      </c>
      <c r="J127" s="31">
        <f t="shared" si="17"/>
        <v>1.906211533820711E-4</v>
      </c>
      <c r="K127" s="9">
        <f t="shared" si="15"/>
        <v>0.30992930633020055</v>
      </c>
      <c r="L127" s="9">
        <f t="shared" si="18"/>
        <v>2.0951263051636446E-4</v>
      </c>
      <c r="O127" s="21">
        <f t="shared" si="16"/>
        <v>215157.95033241599</v>
      </c>
    </row>
    <row r="128" spans="1:15" x14ac:dyDescent="0.25">
      <c r="A128" s="1">
        <v>40391</v>
      </c>
      <c r="B128">
        <v>10.52</v>
      </c>
      <c r="C128">
        <v>10.7</v>
      </c>
      <c r="D128">
        <v>10.52</v>
      </c>
      <c r="E128">
        <v>10.64</v>
      </c>
      <c r="F128">
        <v>6.993144</v>
      </c>
      <c r="G128">
        <v>0</v>
      </c>
      <c r="H128" s="9">
        <f t="shared" si="13"/>
        <v>1.5727695882313403E-2</v>
      </c>
      <c r="I128" s="9">
        <f t="shared" si="14"/>
        <v>9.4617248733929793E-2</v>
      </c>
      <c r="J128" s="31">
        <f t="shared" si="17"/>
        <v>1.9891787144400835E-4</v>
      </c>
      <c r="K128" s="9">
        <f t="shared" si="15"/>
        <v>0.28914292287459864</v>
      </c>
      <c r="L128" s="9">
        <f t="shared" si="18"/>
        <v>2.1667425874002944E-4</v>
      </c>
      <c r="O128" s="21">
        <f t="shared" si="16"/>
        <v>213249.69002738953</v>
      </c>
    </row>
    <row r="129" spans="1:15" x14ac:dyDescent="0.25">
      <c r="A129" s="1">
        <v>40360</v>
      </c>
      <c r="B129">
        <v>10.48</v>
      </c>
      <c r="C129">
        <v>10.58</v>
      </c>
      <c r="D129">
        <v>10.48</v>
      </c>
      <c r="E129">
        <v>10.54</v>
      </c>
      <c r="F129">
        <v>6.8848609999999999</v>
      </c>
      <c r="G129">
        <v>0</v>
      </c>
      <c r="H129" s="9">
        <f t="shared" si="13"/>
        <v>1.1966134828653129E-2</v>
      </c>
      <c r="I129" s="9">
        <f t="shared" si="14"/>
        <v>9.7436823582313245E-2</v>
      </c>
      <c r="J129" s="31">
        <f t="shared" si="17"/>
        <v>2.1942314393169949E-4</v>
      </c>
      <c r="K129" s="9">
        <f t="shared" si="15"/>
        <v>0.26652186758076379</v>
      </c>
      <c r="L129" s="9">
        <f t="shared" si="18"/>
        <v>2.2098204200406442E-4</v>
      </c>
      <c r="O129" s="21">
        <f t="shared" si="16"/>
        <v>209947.69650555789</v>
      </c>
    </row>
    <row r="130" spans="1:15" x14ac:dyDescent="0.25">
      <c r="A130" s="1">
        <v>40330</v>
      </c>
      <c r="B130">
        <v>10.39</v>
      </c>
      <c r="C130">
        <v>10.54</v>
      </c>
      <c r="D130">
        <v>10.37</v>
      </c>
      <c r="E130">
        <v>10.48</v>
      </c>
      <c r="F130">
        <v>6.8034499999999998</v>
      </c>
      <c r="G130">
        <v>0</v>
      </c>
      <c r="H130" s="9">
        <f t="shared" si="13"/>
        <v>1.4981738847240232E-2</v>
      </c>
      <c r="I130" s="9">
        <f t="shared" si="14"/>
        <v>0.11246246729915144</v>
      </c>
      <c r="J130" s="31">
        <f t="shared" si="17"/>
        <v>2.8088802778995797E-4</v>
      </c>
      <c r="K130" s="9">
        <f t="shared" si="15"/>
        <v>0.25025543732339911</v>
      </c>
      <c r="L130" s="9">
        <f t="shared" si="18"/>
        <v>2.2777522456216619E-4</v>
      </c>
      <c r="O130" s="21">
        <f t="shared" si="16"/>
        <v>207465.14066017276</v>
      </c>
    </row>
    <row r="131" spans="1:15" x14ac:dyDescent="0.25">
      <c r="A131" s="1">
        <v>40299</v>
      </c>
      <c r="B131">
        <v>10.4</v>
      </c>
      <c r="C131">
        <v>10.5</v>
      </c>
      <c r="D131">
        <v>10.39</v>
      </c>
      <c r="E131">
        <v>10.39</v>
      </c>
      <c r="F131">
        <v>6.7030269999999996</v>
      </c>
      <c r="G131">
        <v>0</v>
      </c>
      <c r="H131" s="9">
        <f t="shared" si="13"/>
        <v>-1.9209556743312725E-3</v>
      </c>
      <c r="I131" s="9">
        <f t="shared" si="14"/>
        <v>0.13669022170542175</v>
      </c>
      <c r="J131" s="31">
        <f t="shared" si="17"/>
        <v>2.8012079069998646E-4</v>
      </c>
      <c r="K131" s="9">
        <f t="shared" si="15"/>
        <v>0.22801688255347338</v>
      </c>
      <c r="L131" s="9">
        <f t="shared" si="18"/>
        <v>2.2699610210355462E-4</v>
      </c>
      <c r="O131" s="21">
        <f t="shared" si="16"/>
        <v>204402.83082905522</v>
      </c>
    </row>
    <row r="132" spans="1:15" x14ac:dyDescent="0.25">
      <c r="A132" s="1">
        <v>40269</v>
      </c>
      <c r="B132">
        <v>10.24</v>
      </c>
      <c r="C132">
        <v>10.45</v>
      </c>
      <c r="D132">
        <v>10.210000000000001</v>
      </c>
      <c r="E132">
        <v>10.41</v>
      </c>
      <c r="F132">
        <v>6.7159279999999999</v>
      </c>
      <c r="G132">
        <v>0</v>
      </c>
      <c r="H132" s="9">
        <f t="shared" si="13"/>
        <v>2.1062141024241508E-2</v>
      </c>
      <c r="I132" s="9">
        <f t="shared" si="14"/>
        <v>0.15323905497262405</v>
      </c>
      <c r="J132" s="31">
        <f t="shared" si="17"/>
        <v>2.7515700917996386E-4</v>
      </c>
      <c r="K132" s="9">
        <f t="shared" si="15"/>
        <v>0.2366194262915548</v>
      </c>
      <c r="L132" s="9">
        <f t="shared" si="18"/>
        <v>2.293971882881511E-4</v>
      </c>
      <c r="O132" s="21">
        <f t="shared" si="16"/>
        <v>204796.23531937366</v>
      </c>
    </row>
    <row r="133" spans="1:15" x14ac:dyDescent="0.25">
      <c r="A133" s="1">
        <v>40238</v>
      </c>
      <c r="B133">
        <v>10.3</v>
      </c>
      <c r="C133">
        <v>10.34</v>
      </c>
      <c r="D133">
        <v>10.25</v>
      </c>
      <c r="E133">
        <v>10.25</v>
      </c>
      <c r="F133">
        <v>6.577394</v>
      </c>
      <c r="G133">
        <v>0</v>
      </c>
      <c r="H133" s="9">
        <f t="shared" si="13"/>
        <v>9.4747235194714893E-4</v>
      </c>
      <c r="I133" s="9">
        <f t="shared" si="14"/>
        <v>0.15898663025043491</v>
      </c>
      <c r="J133" s="31">
        <f t="shared" si="17"/>
        <v>2.8964394747365034E-4</v>
      </c>
      <c r="K133" s="9">
        <f t="shared" si="15"/>
        <v>0.20598456681583044</v>
      </c>
      <c r="L133" s="9">
        <f t="shared" si="18"/>
        <v>2.2526121722860504E-4</v>
      </c>
      <c r="O133" s="21">
        <f t="shared" si="16"/>
        <v>200571.76452937501</v>
      </c>
    </row>
    <row r="134" spans="1:15" x14ac:dyDescent="0.25">
      <c r="A134" s="1">
        <v>40210</v>
      </c>
      <c r="B134">
        <v>10.36</v>
      </c>
      <c r="C134">
        <v>10.38</v>
      </c>
      <c r="D134">
        <v>10.3</v>
      </c>
      <c r="E134">
        <v>10.3</v>
      </c>
      <c r="F134">
        <v>6.5711680000000001</v>
      </c>
      <c r="G134">
        <v>0</v>
      </c>
      <c r="H134" s="9">
        <f t="shared" si="13"/>
        <v>-2.1924322593962361E-4</v>
      </c>
      <c r="I134" s="9">
        <f t="shared" si="14"/>
        <v>0.19120175606675274</v>
      </c>
      <c r="J134" s="31">
        <f t="shared" si="17"/>
        <v>2.7363213869939469E-4</v>
      </c>
      <c r="K134" s="9">
        <f t="shared" si="15"/>
        <v>0.20519369999312229</v>
      </c>
      <c r="L134" s="9">
        <f t="shared" si="18"/>
        <v>2.3355136837950306E-4</v>
      </c>
      <c r="O134" s="21">
        <f t="shared" si="16"/>
        <v>200381.90821151418</v>
      </c>
    </row>
    <row r="135" spans="1:15" x14ac:dyDescent="0.25">
      <c r="A135" s="1">
        <v>40179</v>
      </c>
      <c r="B135">
        <v>10.26</v>
      </c>
      <c r="C135">
        <v>10.43</v>
      </c>
      <c r="D135">
        <v>10.26</v>
      </c>
      <c r="E135">
        <v>10.37</v>
      </c>
      <c r="F135">
        <v>6.5726089999999999</v>
      </c>
      <c r="G135">
        <v>0</v>
      </c>
      <c r="H135" s="9">
        <f t="shared" si="13"/>
        <v>2.5312994123248247E-2</v>
      </c>
      <c r="I135" s="9">
        <f t="shared" si="14"/>
        <v>0.20323639134291946</v>
      </c>
      <c r="J135" s="31">
        <f t="shared" si="17"/>
        <v>2.7018095295729751E-4</v>
      </c>
      <c r="K135" s="9">
        <f t="shared" si="15"/>
        <v>0.19626153765790716</v>
      </c>
      <c r="L135" s="9">
        <f t="shared" si="18"/>
        <v>2.3387706266878223E-4</v>
      </c>
      <c r="O135" s="21">
        <f t="shared" si="16"/>
        <v>200425.85022147844</v>
      </c>
    </row>
    <row r="136" spans="1:15" x14ac:dyDescent="0.25">
      <c r="A136" s="1">
        <v>40148</v>
      </c>
      <c r="B136">
        <v>10.57</v>
      </c>
      <c r="C136">
        <v>10.59</v>
      </c>
      <c r="D136">
        <v>10.25</v>
      </c>
      <c r="E136">
        <v>10.25</v>
      </c>
      <c r="F136">
        <v>6.4103440000000003</v>
      </c>
      <c r="G136">
        <v>0</v>
      </c>
      <c r="H136" s="9">
        <f t="shared" si="13"/>
        <v>-2.58869195942436E-2</v>
      </c>
      <c r="I136" s="9">
        <f t="shared" si="14"/>
        <v>0.17472996404896154</v>
      </c>
      <c r="J136" s="31">
        <f t="shared" si="17"/>
        <v>2.6111637606592524E-4</v>
      </c>
      <c r="K136" s="9">
        <f t="shared" si="15"/>
        <v>0.16592876975834012</v>
      </c>
      <c r="L136" s="9">
        <f t="shared" si="18"/>
        <v>2.3272261225153364E-4</v>
      </c>
      <c r="O136" s="21">
        <f t="shared" si="16"/>
        <v>195477.72374899421</v>
      </c>
    </row>
    <row r="137" spans="1:15" x14ac:dyDescent="0.25">
      <c r="A137" s="1">
        <v>40118</v>
      </c>
      <c r="B137">
        <v>10.54</v>
      </c>
      <c r="C137">
        <v>10.65</v>
      </c>
      <c r="D137">
        <v>10.52</v>
      </c>
      <c r="E137">
        <v>10.59</v>
      </c>
      <c r="F137">
        <v>6.5806979999999999</v>
      </c>
      <c r="G137">
        <v>0</v>
      </c>
      <c r="H137" s="9">
        <f t="shared" si="13"/>
        <v>1.02791912851323E-2</v>
      </c>
      <c r="I137" s="9">
        <f t="shared" si="14"/>
        <v>0.22347620395973822</v>
      </c>
      <c r="J137" s="31">
        <f t="shared" si="17"/>
        <v>1.9187039147489104E-4</v>
      </c>
      <c r="K137" s="9">
        <f t="shared" si="15"/>
        <v>0.22629577576597149</v>
      </c>
      <c r="L137" s="9">
        <f t="shared" si="18"/>
        <v>1.8230233015202054E-4</v>
      </c>
      <c r="O137" s="21">
        <f t="shared" si="16"/>
        <v>200672.517062978</v>
      </c>
    </row>
    <row r="138" spans="1:15" x14ac:dyDescent="0.25">
      <c r="A138" s="1">
        <v>40087</v>
      </c>
      <c r="B138">
        <v>10.45</v>
      </c>
      <c r="C138">
        <v>10.61</v>
      </c>
      <c r="D138">
        <v>10.43</v>
      </c>
      <c r="E138">
        <v>10.55</v>
      </c>
      <c r="F138">
        <v>6.5137419999999997</v>
      </c>
      <c r="G138">
        <v>0</v>
      </c>
      <c r="H138" s="9">
        <f t="shared" ref="H138:H201" si="19">(F138-F139)/F139</f>
        <v>1.9577796053197954E-2</v>
      </c>
      <c r="I138" s="9">
        <f t="shared" ref="I138:I201" si="20">(F138-F149)/F149</f>
        <v>0.19253633818989827</v>
      </c>
      <c r="J138" s="31">
        <f t="shared" si="17"/>
        <v>1.8931042349553862E-4</v>
      </c>
      <c r="K138" s="9">
        <f t="shared" ref="K138:K201" si="21">(F138-F161)/F161</f>
        <v>0.22154497616448943</v>
      </c>
      <c r="L138" s="9">
        <f t="shared" si="18"/>
        <v>1.8266107013206322E-4</v>
      </c>
      <c r="O138" s="21">
        <f t="shared" ref="O138:O201" si="22">O139+O139*H138</f>
        <v>198630.75355210595</v>
      </c>
    </row>
    <row r="139" spans="1:15" x14ac:dyDescent="0.25">
      <c r="A139" s="1">
        <v>40057</v>
      </c>
      <c r="B139">
        <v>10.32</v>
      </c>
      <c r="C139">
        <v>10.48</v>
      </c>
      <c r="D139">
        <v>10.32</v>
      </c>
      <c r="E139">
        <v>10.42</v>
      </c>
      <c r="F139">
        <v>6.3886659999999997</v>
      </c>
      <c r="G139">
        <v>0</v>
      </c>
      <c r="H139" s="9">
        <f t="shared" si="19"/>
        <v>1.8344062715038498E-2</v>
      </c>
      <c r="I139" s="9">
        <f t="shared" si="20"/>
        <v>0.18608709665082276</v>
      </c>
      <c r="J139" s="31">
        <f t="shared" ref="J139:J202" si="23">VAR(H139:H150)</f>
        <v>2.3135969335475487E-4</v>
      </c>
      <c r="K139" s="9">
        <f t="shared" si="21"/>
        <v>0.20474516016556155</v>
      </c>
      <c r="L139" s="9">
        <f t="shared" ref="L139:L202" si="24">VAR(H139:H162)</f>
        <v>1.7741690419725877E-4</v>
      </c>
      <c r="O139" s="21">
        <f t="shared" si="22"/>
        <v>194816.6724707117</v>
      </c>
    </row>
    <row r="140" spans="1:15" x14ac:dyDescent="0.25">
      <c r="A140" s="1">
        <v>40026</v>
      </c>
      <c r="B140">
        <v>10.11</v>
      </c>
      <c r="C140">
        <v>10.35</v>
      </c>
      <c r="D140">
        <v>10.09</v>
      </c>
      <c r="E140">
        <v>10.31</v>
      </c>
      <c r="F140">
        <v>6.2735830000000004</v>
      </c>
      <c r="G140">
        <v>0</v>
      </c>
      <c r="H140" s="9">
        <f t="shared" si="19"/>
        <v>2.5821549799882854E-2</v>
      </c>
      <c r="I140" s="9">
        <f t="shared" si="20"/>
        <v>0.15649629487343511</v>
      </c>
      <c r="J140" s="31">
        <f t="shared" si="23"/>
        <v>2.4939713370424001E-4</v>
      </c>
      <c r="K140" s="9">
        <f t="shared" si="21"/>
        <v>0.19486986975547924</v>
      </c>
      <c r="L140" s="9">
        <f t="shared" si="24"/>
        <v>1.7307279022036673E-4</v>
      </c>
      <c r="O140" s="21">
        <f t="shared" si="22"/>
        <v>191307.31901289331</v>
      </c>
    </row>
    <row r="141" spans="1:15" x14ac:dyDescent="0.25">
      <c r="A141" s="1">
        <v>39995</v>
      </c>
      <c r="B141">
        <v>9.85</v>
      </c>
      <c r="C141">
        <v>10.19</v>
      </c>
      <c r="D141">
        <v>9.85</v>
      </c>
      <c r="E141">
        <v>10.130000000000001</v>
      </c>
      <c r="F141">
        <v>6.1156670000000002</v>
      </c>
      <c r="G141">
        <v>0</v>
      </c>
      <c r="H141" s="9">
        <f t="shared" si="19"/>
        <v>3.7086510035918424E-2</v>
      </c>
      <c r="I141" s="9">
        <f t="shared" si="20"/>
        <v>0.12502285672028052</v>
      </c>
      <c r="J141" s="31">
        <f t="shared" si="23"/>
        <v>2.4262046222909881E-4</v>
      </c>
      <c r="K141" s="9">
        <f t="shared" si="21"/>
        <v>0.17673384317647695</v>
      </c>
      <c r="L141" s="9">
        <f t="shared" si="24"/>
        <v>1.5859212041836193E-4</v>
      </c>
      <c r="O141" s="21">
        <f t="shared" si="22"/>
        <v>186491.81141711588</v>
      </c>
    </row>
    <row r="142" spans="1:15" x14ac:dyDescent="0.25">
      <c r="A142" s="1">
        <v>39965</v>
      </c>
      <c r="B142">
        <v>9.7799999999999994</v>
      </c>
      <c r="C142">
        <v>9.94</v>
      </c>
      <c r="D142">
        <v>9.74</v>
      </c>
      <c r="E142">
        <v>9.85</v>
      </c>
      <c r="F142">
        <v>5.8969690000000003</v>
      </c>
      <c r="G142">
        <v>0</v>
      </c>
      <c r="H142" s="9">
        <f t="shared" si="19"/>
        <v>1.2609866687501779E-2</v>
      </c>
      <c r="I142" s="9">
        <f t="shared" si="20"/>
        <v>8.3673365127623203E-2</v>
      </c>
      <c r="J142" s="31">
        <f t="shared" si="23"/>
        <v>1.7842451817457231E-4</v>
      </c>
      <c r="K142" s="9">
        <f t="shared" si="21"/>
        <v>0.14282743621973876</v>
      </c>
      <c r="L142" s="9">
        <f t="shared" si="24"/>
        <v>1.2289058130064795E-4</v>
      </c>
      <c r="O142" s="21">
        <f t="shared" si="22"/>
        <v>179822.81093469911</v>
      </c>
    </row>
    <row r="143" spans="1:15" x14ac:dyDescent="0.25">
      <c r="A143" s="1">
        <v>39934</v>
      </c>
      <c r="B143">
        <v>9.5500000000000007</v>
      </c>
      <c r="C143">
        <v>9.8699999999999992</v>
      </c>
      <c r="D143">
        <v>9.5500000000000007</v>
      </c>
      <c r="E143">
        <v>9.81</v>
      </c>
      <c r="F143">
        <v>5.8235349999999997</v>
      </c>
      <c r="G143">
        <v>0</v>
      </c>
      <c r="H143" s="9">
        <f t="shared" si="19"/>
        <v>2.6150965837756748E-2</v>
      </c>
      <c r="I143" s="9">
        <f t="shared" si="20"/>
        <v>6.6891017467338512E-2</v>
      </c>
      <c r="J143" s="31">
        <f t="shared" si="23"/>
        <v>1.748433710530933E-4</v>
      </c>
      <c r="K143" s="9">
        <f t="shared" si="21"/>
        <v>0.1474403180933315</v>
      </c>
      <c r="L143" s="9">
        <f t="shared" si="24"/>
        <v>1.2847076363459606E-4</v>
      </c>
      <c r="O143" s="21">
        <f t="shared" si="22"/>
        <v>177583.5065906914</v>
      </c>
    </row>
    <row r="144" spans="1:15" x14ac:dyDescent="0.25">
      <c r="A144" s="1">
        <v>39904</v>
      </c>
      <c r="B144">
        <v>9.4499999999999993</v>
      </c>
      <c r="C144">
        <v>9.64</v>
      </c>
      <c r="D144">
        <v>9.43</v>
      </c>
      <c r="E144">
        <v>9.64</v>
      </c>
      <c r="F144">
        <v>5.6751250000000004</v>
      </c>
      <c r="G144">
        <v>0</v>
      </c>
      <c r="H144" s="9">
        <f t="shared" si="19"/>
        <v>2.876975081116943E-2</v>
      </c>
      <c r="I144" s="9">
        <f t="shared" si="20"/>
        <v>4.4973951720873206E-2</v>
      </c>
      <c r="J144" s="31">
        <f t="shared" si="23"/>
        <v>1.3997687259294011E-4</v>
      </c>
      <c r="K144" s="9">
        <f t="shared" si="21"/>
        <v>0.11010144636675236</v>
      </c>
      <c r="L144" s="9">
        <f t="shared" si="24"/>
        <v>1.1488344780768417E-4</v>
      </c>
      <c r="O144" s="21">
        <f t="shared" si="22"/>
        <v>173057.87598778022</v>
      </c>
    </row>
    <row r="145" spans="1:15" x14ac:dyDescent="0.25">
      <c r="A145" s="1">
        <v>39873</v>
      </c>
      <c r="B145">
        <v>9.4600000000000009</v>
      </c>
      <c r="C145">
        <v>9.5299999999999994</v>
      </c>
      <c r="D145">
        <v>9.41</v>
      </c>
      <c r="E145">
        <v>9.4499999999999993</v>
      </c>
      <c r="F145">
        <v>5.516419</v>
      </c>
      <c r="G145">
        <v>0</v>
      </c>
      <c r="H145" s="9">
        <f t="shared" si="19"/>
        <v>9.8814779177517527E-3</v>
      </c>
      <c r="I145" s="9">
        <f t="shared" si="20"/>
        <v>1.1451674947496923E-2</v>
      </c>
      <c r="J145" s="31">
        <f t="shared" si="23"/>
        <v>7.6105141567757277E-5</v>
      </c>
      <c r="K145" s="9">
        <f t="shared" si="21"/>
        <v>7.1346739428294628E-2</v>
      </c>
      <c r="L145" s="9">
        <f t="shared" si="24"/>
        <v>8.7308532844936317E-5</v>
      </c>
      <c r="O145" s="21">
        <f t="shared" si="22"/>
        <v>168218.27804649845</v>
      </c>
    </row>
    <row r="146" spans="1:15" x14ac:dyDescent="0.25">
      <c r="A146" s="1">
        <v>39845</v>
      </c>
      <c r="B146">
        <v>9.5</v>
      </c>
      <c r="C146">
        <v>9.58</v>
      </c>
      <c r="D146">
        <v>9.42</v>
      </c>
      <c r="E146">
        <v>9.42</v>
      </c>
      <c r="F146">
        <v>5.4624420000000002</v>
      </c>
      <c r="G146">
        <v>0</v>
      </c>
      <c r="H146" s="9">
        <f t="shared" si="19"/>
        <v>1.021831945296159E-3</v>
      </c>
      <c r="I146" s="9">
        <f t="shared" si="20"/>
        <v>1.8463513606456399E-3</v>
      </c>
      <c r="J146" s="31">
        <f t="shared" si="23"/>
        <v>7.3407283718387526E-5</v>
      </c>
      <c r="K146" s="9">
        <f t="shared" si="21"/>
        <v>6.4084784838310982E-2</v>
      </c>
      <c r="L146" s="9">
        <f t="shared" si="24"/>
        <v>8.5210092495325885E-5</v>
      </c>
      <c r="O146" s="21">
        <f t="shared" si="22"/>
        <v>166572.29756638702</v>
      </c>
    </row>
    <row r="147" spans="1:15" x14ac:dyDescent="0.25">
      <c r="A147" s="1">
        <v>39814</v>
      </c>
      <c r="B147">
        <v>9.3800000000000008</v>
      </c>
      <c r="C147">
        <v>9.66</v>
      </c>
      <c r="D147">
        <v>9.3800000000000008</v>
      </c>
      <c r="E147">
        <v>9.4700000000000006</v>
      </c>
      <c r="F147">
        <v>5.4568659999999998</v>
      </c>
      <c r="G147">
        <v>0</v>
      </c>
      <c r="H147" s="9">
        <f t="shared" si="19"/>
        <v>1.4534582683624238E-2</v>
      </c>
      <c r="I147" s="9">
        <f t="shared" si="20"/>
        <v>-6.8116159118619349E-3</v>
      </c>
      <c r="J147" s="31">
        <f t="shared" si="23"/>
        <v>7.3193065207862468E-5</v>
      </c>
      <c r="K147" s="9">
        <f t="shared" si="21"/>
        <v>6.5135296194717099E-2</v>
      </c>
      <c r="L147" s="9">
        <f t="shared" si="24"/>
        <v>9.0988250595466053E-5</v>
      </c>
      <c r="O147" s="21">
        <f t="shared" si="22"/>
        <v>166402.26241887786</v>
      </c>
    </row>
    <row r="148" spans="1:15" x14ac:dyDescent="0.25">
      <c r="A148" s="1">
        <v>39783</v>
      </c>
      <c r="B148">
        <v>9.6199999999999992</v>
      </c>
      <c r="C148">
        <v>9.66</v>
      </c>
      <c r="D148">
        <v>9.43</v>
      </c>
      <c r="E148">
        <v>9.43</v>
      </c>
      <c r="F148">
        <v>5.3786889999999996</v>
      </c>
      <c r="G148">
        <v>0</v>
      </c>
      <c r="H148" s="9">
        <f t="shared" si="19"/>
        <v>-1.5269243958037393E-2</v>
      </c>
      <c r="I148" s="9">
        <f t="shared" si="20"/>
        <v>-2.1711120544745201E-2</v>
      </c>
      <c r="J148" s="31">
        <f t="shared" si="23"/>
        <v>1.0909329607753904E-4</v>
      </c>
      <c r="K148" s="9">
        <f t="shared" si="21"/>
        <v>6.5306531504811124E-2</v>
      </c>
      <c r="L148" s="9">
        <f t="shared" si="24"/>
        <v>8.5509661262490793E-5</v>
      </c>
      <c r="O148" s="21">
        <f t="shared" si="22"/>
        <v>164018.3245195194</v>
      </c>
    </row>
    <row r="149" spans="1:15" x14ac:dyDescent="0.25">
      <c r="A149" s="1">
        <v>39753</v>
      </c>
      <c r="B149">
        <v>9.58</v>
      </c>
      <c r="C149">
        <v>9.74</v>
      </c>
      <c r="D149">
        <v>9.58</v>
      </c>
      <c r="E149">
        <v>9.6300000000000008</v>
      </c>
      <c r="F149">
        <v>5.462091</v>
      </c>
      <c r="G149">
        <v>0</v>
      </c>
      <c r="H149" s="9">
        <f t="shared" si="19"/>
        <v>1.4063915038380385E-2</v>
      </c>
      <c r="I149" s="9">
        <f t="shared" si="20"/>
        <v>1.7846301433272132E-2</v>
      </c>
      <c r="J149" s="31">
        <f t="shared" si="23"/>
        <v>8.7085393244759127E-5</v>
      </c>
      <c r="K149" s="9">
        <f t="shared" si="21"/>
        <v>8.2137461263016909E-2</v>
      </c>
      <c r="L149" s="9">
        <f t="shared" si="24"/>
        <v>7.2004844789646939E-5</v>
      </c>
      <c r="O149" s="21">
        <f t="shared" si="22"/>
        <v>166561.59413439714</v>
      </c>
    </row>
    <row r="150" spans="1:15" x14ac:dyDescent="0.25">
      <c r="A150" s="1">
        <v>39722</v>
      </c>
      <c r="B150">
        <v>9.7200000000000006</v>
      </c>
      <c r="C150">
        <v>9.9</v>
      </c>
      <c r="D150">
        <v>9.5500000000000007</v>
      </c>
      <c r="E150">
        <v>9.5500000000000007</v>
      </c>
      <c r="F150">
        <v>5.3863380000000003</v>
      </c>
      <c r="G150">
        <v>0</v>
      </c>
      <c r="H150" s="9">
        <f t="shared" si="19"/>
        <v>-7.0618432981617209E-3</v>
      </c>
      <c r="I150" s="9">
        <f t="shared" si="20"/>
        <v>1.011893375940961E-2</v>
      </c>
      <c r="J150" s="31">
        <f t="shared" si="23"/>
        <v>7.4524199983937593E-5</v>
      </c>
      <c r="K150" s="9">
        <f t="shared" si="21"/>
        <v>6.5274104961876245E-2</v>
      </c>
      <c r="L150" s="9">
        <f t="shared" si="24"/>
        <v>6.9211277998822325E-5</v>
      </c>
      <c r="O150" s="21">
        <f t="shared" si="22"/>
        <v>164251.57395339632</v>
      </c>
    </row>
    <row r="151" spans="1:15" x14ac:dyDescent="0.25">
      <c r="A151" s="1">
        <v>39692</v>
      </c>
      <c r="B151">
        <v>9.7799999999999994</v>
      </c>
      <c r="C151">
        <v>9.9499999999999993</v>
      </c>
      <c r="D151">
        <v>9.66</v>
      </c>
      <c r="E151">
        <v>9.67</v>
      </c>
      <c r="F151">
        <v>5.4246460000000001</v>
      </c>
      <c r="G151">
        <v>0</v>
      </c>
      <c r="H151" s="9">
        <f t="shared" si="19"/>
        <v>-2.095643923018906E-3</v>
      </c>
      <c r="I151" s="9">
        <f t="shared" si="20"/>
        <v>2.2954716072412177E-2</v>
      </c>
      <c r="J151" s="31">
        <f t="shared" si="23"/>
        <v>7.2729354669761389E-5</v>
      </c>
      <c r="K151" s="9">
        <f t="shared" si="21"/>
        <v>8.4159663470868479E-2</v>
      </c>
      <c r="L151" s="9">
        <f t="shared" si="24"/>
        <v>6.4618551478466839E-5</v>
      </c>
      <c r="O151" s="21">
        <f t="shared" si="22"/>
        <v>165419.74225159941</v>
      </c>
    </row>
    <row r="152" spans="1:15" x14ac:dyDescent="0.25">
      <c r="A152" s="1">
        <v>39661</v>
      </c>
      <c r="B152">
        <v>9.81</v>
      </c>
      <c r="C152">
        <v>9.8699999999999992</v>
      </c>
      <c r="D152">
        <v>9.74</v>
      </c>
      <c r="E152">
        <v>9.74</v>
      </c>
      <c r="F152">
        <v>5.4360379999999999</v>
      </c>
      <c r="G152">
        <v>0</v>
      </c>
      <c r="H152" s="9">
        <f t="shared" si="19"/>
        <v>-1.0309376865243567E-3</v>
      </c>
      <c r="I152" s="9">
        <f t="shared" si="20"/>
        <v>3.5350614958921465E-2</v>
      </c>
      <c r="J152" s="31">
        <f t="shared" si="23"/>
        <v>7.4539910244828526E-5</v>
      </c>
      <c r="K152" s="9">
        <f t="shared" si="21"/>
        <v>9.1983937743690847E-2</v>
      </c>
      <c r="L152" s="9">
        <f t="shared" si="24"/>
        <v>6.4351621888926973E-5</v>
      </c>
      <c r="O152" s="21">
        <f t="shared" si="22"/>
        <v>165767.1311325937</v>
      </c>
    </row>
    <row r="153" spans="1:15" x14ac:dyDescent="0.25">
      <c r="A153" s="1">
        <v>39630</v>
      </c>
      <c r="B153">
        <v>9.8699999999999992</v>
      </c>
      <c r="C153">
        <v>9.9700000000000006</v>
      </c>
      <c r="D153">
        <v>9.73</v>
      </c>
      <c r="E153">
        <v>9.8000000000000007</v>
      </c>
      <c r="F153">
        <v>5.4416479999999998</v>
      </c>
      <c r="G153">
        <v>0</v>
      </c>
      <c r="H153" s="9">
        <f t="shared" si="19"/>
        <v>-3.0719534751473495E-3</v>
      </c>
      <c r="I153" s="9">
        <f t="shared" si="20"/>
        <v>4.7043824370030123E-2</v>
      </c>
      <c r="J153" s="31">
        <f t="shared" si="23"/>
        <v>7.297910999992488E-5</v>
      </c>
      <c r="K153" s="9">
        <f t="shared" si="21"/>
        <v>0.10323384799284417</v>
      </c>
      <c r="L153" s="9">
        <f t="shared" si="24"/>
        <v>7.0085049588220687E-5</v>
      </c>
      <c r="O153" s="21">
        <f t="shared" si="22"/>
        <v>165938.20307978278</v>
      </c>
    </row>
    <row r="154" spans="1:15" x14ac:dyDescent="0.25">
      <c r="A154" s="1">
        <v>39600</v>
      </c>
      <c r="B154">
        <v>9.92</v>
      </c>
      <c r="C154">
        <v>9.9499999999999993</v>
      </c>
      <c r="D154">
        <v>9.77</v>
      </c>
      <c r="E154">
        <v>9.8800000000000008</v>
      </c>
      <c r="F154">
        <v>5.4584159999999997</v>
      </c>
      <c r="G154">
        <v>0</v>
      </c>
      <c r="H154" s="9">
        <f t="shared" si="19"/>
        <v>5.0708200535567243E-3</v>
      </c>
      <c r="I154" s="9">
        <f t="shared" si="20"/>
        <v>5.7836248265982208E-2</v>
      </c>
      <c r="J154" s="31">
        <f t="shared" si="23"/>
        <v>7.8431183623919884E-5</v>
      </c>
      <c r="K154" s="9">
        <f t="shared" si="21"/>
        <v>0.12566964299524078</v>
      </c>
      <c r="L154" s="9">
        <f t="shared" si="24"/>
        <v>6.8411841455619056E-5</v>
      </c>
      <c r="O154" s="21">
        <f t="shared" si="22"/>
        <v>166449.52828663954</v>
      </c>
    </row>
    <row r="155" spans="1:15" x14ac:dyDescent="0.25">
      <c r="A155" s="1">
        <v>39569</v>
      </c>
      <c r="B155">
        <v>9.98</v>
      </c>
      <c r="C155">
        <v>10.050000000000001</v>
      </c>
      <c r="D155">
        <v>9.8800000000000008</v>
      </c>
      <c r="E155">
        <v>9.8800000000000008</v>
      </c>
      <c r="F155">
        <v>5.4308769999999997</v>
      </c>
      <c r="G155">
        <v>0</v>
      </c>
      <c r="H155" s="9">
        <f t="shared" si="19"/>
        <v>-4.2327027581050298E-3</v>
      </c>
      <c r="I155" s="9">
        <f t="shared" si="20"/>
        <v>7.0072942363316765E-2</v>
      </c>
      <c r="J155" s="31">
        <f t="shared" si="23"/>
        <v>9.3410412465113959E-5</v>
      </c>
      <c r="K155" s="9">
        <f t="shared" si="21"/>
        <v>0.13175054161043562</v>
      </c>
      <c r="L155" s="9">
        <f t="shared" si="24"/>
        <v>6.9210739666577671E-5</v>
      </c>
      <c r="O155" s="21">
        <f t="shared" si="22"/>
        <v>165609.75104000137</v>
      </c>
    </row>
    <row r="156" spans="1:15" x14ac:dyDescent="0.25">
      <c r="A156" s="1">
        <v>39539</v>
      </c>
      <c r="B156">
        <v>9.93</v>
      </c>
      <c r="C156">
        <v>10.039999999999999</v>
      </c>
      <c r="D156">
        <v>9.8699999999999992</v>
      </c>
      <c r="E156">
        <v>9.9700000000000006</v>
      </c>
      <c r="F156">
        <v>5.4539619999999998</v>
      </c>
      <c r="G156">
        <v>0</v>
      </c>
      <c r="H156" s="9">
        <f t="shared" si="19"/>
        <v>2.9106581994081166E-4</v>
      </c>
      <c r="I156" s="9">
        <f t="shared" si="20"/>
        <v>6.6840132090360077E-2</v>
      </c>
      <c r="J156" s="31">
        <f t="shared" si="23"/>
        <v>9.9056783134347269E-5</v>
      </c>
      <c r="K156" s="9">
        <f t="shared" si="21"/>
        <v>0.13773892110140734</v>
      </c>
      <c r="L156" s="9">
        <f t="shared" si="24"/>
        <v>6.5575950068086128E-5</v>
      </c>
      <c r="O156" s="21">
        <f t="shared" si="22"/>
        <v>166313.70752856822</v>
      </c>
    </row>
    <row r="157" spans="1:15" x14ac:dyDescent="0.25">
      <c r="A157" s="1">
        <v>39508</v>
      </c>
      <c r="B157">
        <v>10.11</v>
      </c>
      <c r="C157">
        <v>10.11</v>
      </c>
      <c r="D157">
        <v>9.92</v>
      </c>
      <c r="E157">
        <v>10</v>
      </c>
      <c r="F157">
        <v>5.452375</v>
      </c>
      <c r="G157">
        <v>0</v>
      </c>
      <c r="H157" s="9">
        <f t="shared" si="19"/>
        <v>-7.6290098212853348E-3</v>
      </c>
      <c r="I157" s="9">
        <f t="shared" si="20"/>
        <v>5.8908719296041141E-2</v>
      </c>
      <c r="J157" s="31">
        <f t="shared" si="23"/>
        <v>9.7408973482420773E-5</v>
      </c>
      <c r="K157" s="9">
        <f t="shared" si="21"/>
        <v>0.14014019079515125</v>
      </c>
      <c r="L157" s="9">
        <f t="shared" si="24"/>
        <v>6.7250203986698716E-5</v>
      </c>
      <c r="O157" s="21">
        <f t="shared" si="22"/>
        <v>166265.31337880192</v>
      </c>
    </row>
    <row r="158" spans="1:15" x14ac:dyDescent="0.25">
      <c r="A158" s="1">
        <v>39479</v>
      </c>
      <c r="B158">
        <v>10.17</v>
      </c>
      <c r="C158">
        <v>10.19</v>
      </c>
      <c r="D158">
        <v>10</v>
      </c>
      <c r="E158">
        <v>10.11</v>
      </c>
      <c r="F158">
        <v>5.4942909999999996</v>
      </c>
      <c r="G158">
        <v>0</v>
      </c>
      <c r="H158" s="9">
        <f t="shared" si="19"/>
        <v>-6.8515101150274185E-4</v>
      </c>
      <c r="I158" s="9">
        <f t="shared" si="20"/>
        <v>7.0288976354177815E-2</v>
      </c>
      <c r="J158" s="31">
        <f t="shared" si="23"/>
        <v>8.2879186314323931E-5</v>
      </c>
      <c r="K158" s="9">
        <f t="shared" si="21"/>
        <v>0.14590039036551955</v>
      </c>
      <c r="L158" s="9">
        <f t="shared" si="24"/>
        <v>6.4247378721151143E-5</v>
      </c>
      <c r="O158" s="21">
        <f t="shared" si="22"/>
        <v>167543.50441951092</v>
      </c>
    </row>
    <row r="159" spans="1:15" x14ac:dyDescent="0.25">
      <c r="A159" s="1">
        <v>39448</v>
      </c>
      <c r="B159">
        <v>10.02</v>
      </c>
      <c r="C159">
        <v>10.25</v>
      </c>
      <c r="D159">
        <v>10.02</v>
      </c>
      <c r="E159">
        <v>10.15</v>
      </c>
      <c r="F159">
        <v>5.4980580000000003</v>
      </c>
      <c r="G159">
        <v>0</v>
      </c>
      <c r="H159" s="9">
        <f t="shared" si="19"/>
        <v>2.4548657348552709E-2</v>
      </c>
      <c r="I159" s="9">
        <f t="shared" si="20"/>
        <v>7.3175635305271283E-2</v>
      </c>
      <c r="J159" s="31">
        <f t="shared" si="23"/>
        <v>8.4228829390161958E-5</v>
      </c>
      <c r="K159" s="9">
        <f t="shared" si="21"/>
        <v>0.1413500879046192</v>
      </c>
      <c r="L159" s="9">
        <f t="shared" si="24"/>
        <v>6.293228772791868E-5</v>
      </c>
      <c r="O159" s="21">
        <f t="shared" si="22"/>
        <v>167658.37572522595</v>
      </c>
    </row>
    <row r="160" spans="1:15" x14ac:dyDescent="0.25">
      <c r="A160" s="1">
        <v>39417</v>
      </c>
      <c r="B160">
        <v>9.9600000000000009</v>
      </c>
      <c r="C160">
        <v>9.9600000000000009</v>
      </c>
      <c r="D160">
        <v>9.84</v>
      </c>
      <c r="E160">
        <v>9.94</v>
      </c>
      <c r="F160">
        <v>5.3663220000000003</v>
      </c>
      <c r="G160">
        <v>0</v>
      </c>
      <c r="H160" s="9">
        <f t="shared" si="19"/>
        <v>6.3652627907239516E-3</v>
      </c>
      <c r="I160" s="9">
        <f t="shared" si="20"/>
        <v>6.2857115694542234E-2</v>
      </c>
      <c r="J160" s="31">
        <f t="shared" si="23"/>
        <v>5.6595249346811424E-5</v>
      </c>
      <c r="K160" s="9">
        <f t="shared" si="21"/>
        <v>0.11685967727064701</v>
      </c>
      <c r="L160" s="9">
        <f t="shared" si="24"/>
        <v>4.7816984121796598E-5</v>
      </c>
      <c r="O160" s="21">
        <f t="shared" si="22"/>
        <v>163641.20388299759</v>
      </c>
    </row>
    <row r="161" spans="1:15" x14ac:dyDescent="0.25">
      <c r="A161" s="1">
        <v>39387</v>
      </c>
      <c r="B161">
        <v>9.94</v>
      </c>
      <c r="C161">
        <v>10.17</v>
      </c>
      <c r="D161">
        <v>9.91</v>
      </c>
      <c r="E161">
        <v>9.91</v>
      </c>
      <c r="F161">
        <v>5.3323799999999997</v>
      </c>
      <c r="G161">
        <v>0</v>
      </c>
      <c r="H161" s="9">
        <f t="shared" si="19"/>
        <v>5.5556194616586665E-3</v>
      </c>
      <c r="I161" s="9">
        <f t="shared" si="20"/>
        <v>5.6439403094837796E-2</v>
      </c>
      <c r="J161" s="31">
        <f t="shared" si="23"/>
        <v>6.02670724706449E-5</v>
      </c>
      <c r="K161" s="9">
        <f t="shared" si="21"/>
        <v>0.10954521667570068</v>
      </c>
      <c r="L161" s="9">
        <f t="shared" si="24"/>
        <v>4.8277154191969589E-5</v>
      </c>
      <c r="O161" s="21">
        <f t="shared" si="22"/>
        <v>162606.17286134127</v>
      </c>
    </row>
    <row r="162" spans="1:15" x14ac:dyDescent="0.25">
      <c r="A162" s="1">
        <v>39356</v>
      </c>
      <c r="B162">
        <v>9.84</v>
      </c>
      <c r="C162">
        <v>9.98</v>
      </c>
      <c r="D162">
        <v>9.7899999999999991</v>
      </c>
      <c r="E162">
        <v>9.89</v>
      </c>
      <c r="F162">
        <v>5.3029190000000002</v>
      </c>
      <c r="G162">
        <v>0</v>
      </c>
      <c r="H162" s="9">
        <f t="shared" si="19"/>
        <v>9.996701223823139E-3</v>
      </c>
      <c r="I162" s="9">
        <f t="shared" si="20"/>
        <v>4.8776049963876696E-2</v>
      </c>
      <c r="J162" s="31">
        <f t="shared" si="23"/>
        <v>6.3324717474914569E-5</v>
      </c>
      <c r="K162" s="9">
        <f t="shared" si="21"/>
        <v>0.11261595259256277</v>
      </c>
      <c r="L162" s="9">
        <f t="shared" si="24"/>
        <v>4.8244900639023329E-5</v>
      </c>
      <c r="O162" s="21">
        <f t="shared" si="22"/>
        <v>161707.7859386786</v>
      </c>
    </row>
    <row r="163" spans="1:15" x14ac:dyDescent="0.25">
      <c r="A163" s="1">
        <v>39326</v>
      </c>
      <c r="B163">
        <v>9.76</v>
      </c>
      <c r="C163">
        <v>9.89</v>
      </c>
      <c r="D163">
        <v>9.76</v>
      </c>
      <c r="E163">
        <v>9.83</v>
      </c>
      <c r="F163">
        <v>5.250432</v>
      </c>
      <c r="G163">
        <v>0</v>
      </c>
      <c r="H163" s="9">
        <f t="shared" si="19"/>
        <v>1.0251379889839653E-2</v>
      </c>
      <c r="I163" s="9">
        <f t="shared" si="20"/>
        <v>4.934157734839819E-2</v>
      </c>
      <c r="J163" s="31">
        <f t="shared" si="23"/>
        <v>6.077091416944271E-5</v>
      </c>
      <c r="K163" s="9">
        <f t="shared" si="21"/>
        <v>0.10670078537673203</v>
      </c>
      <c r="L163" s="9">
        <f t="shared" si="24"/>
        <v>4.9661117229310004E-5</v>
      </c>
      <c r="O163" s="21">
        <f t="shared" si="22"/>
        <v>160107.24167983484</v>
      </c>
    </row>
    <row r="164" spans="1:15" x14ac:dyDescent="0.25">
      <c r="A164" s="1">
        <v>39295</v>
      </c>
      <c r="B164">
        <v>9.74</v>
      </c>
      <c r="C164">
        <v>9.83</v>
      </c>
      <c r="D164">
        <v>9.7100000000000009</v>
      </c>
      <c r="E164">
        <v>9.77</v>
      </c>
      <c r="F164">
        <v>5.1971540000000003</v>
      </c>
      <c r="G164">
        <v>0</v>
      </c>
      <c r="H164" s="9">
        <f t="shared" si="19"/>
        <v>7.2039010988797988E-3</v>
      </c>
      <c r="I164" s="9">
        <f t="shared" si="20"/>
        <v>4.3997243945015516E-2</v>
      </c>
      <c r="J164" s="31">
        <f t="shared" si="23"/>
        <v>5.9812354740201992E-5</v>
      </c>
      <c r="K164" s="9">
        <f t="shared" si="21"/>
        <v>9.1513685311038623E-2</v>
      </c>
      <c r="L164" s="9">
        <f t="shared" si="24"/>
        <v>5.2926540617879132E-5</v>
      </c>
      <c r="O164" s="21">
        <f t="shared" si="22"/>
        <v>158482.57658137853</v>
      </c>
    </row>
    <row r="165" spans="1:15" x14ac:dyDescent="0.25">
      <c r="A165" s="1">
        <v>39264</v>
      </c>
      <c r="B165">
        <v>9.64</v>
      </c>
      <c r="C165">
        <v>9.77</v>
      </c>
      <c r="D165">
        <v>9.57</v>
      </c>
      <c r="E165">
        <v>9.74</v>
      </c>
      <c r="F165">
        <v>5.1599820000000003</v>
      </c>
      <c r="G165">
        <v>0</v>
      </c>
      <c r="H165" s="9">
        <f t="shared" si="19"/>
        <v>1.6697141415972509E-2</v>
      </c>
      <c r="I165" s="9">
        <f t="shared" si="20"/>
        <v>4.6129186862842397E-2</v>
      </c>
      <c r="J165" s="31">
        <f t="shared" si="23"/>
        <v>7.3252119444960984E-5</v>
      </c>
      <c r="K165" s="9">
        <f t="shared" si="21"/>
        <v>7.6019813847922849E-2</v>
      </c>
      <c r="L165" s="9">
        <f t="shared" si="24"/>
        <v>5.5269725168990431E-5</v>
      </c>
      <c r="O165" s="21">
        <f t="shared" si="22"/>
        <v>157349.0495901285</v>
      </c>
    </row>
    <row r="166" spans="1:15" x14ac:dyDescent="0.25">
      <c r="A166" s="1">
        <v>39234</v>
      </c>
      <c r="B166">
        <v>9.7100000000000009</v>
      </c>
      <c r="C166">
        <v>9.7200000000000006</v>
      </c>
      <c r="D166">
        <v>9.61</v>
      </c>
      <c r="E166">
        <v>9.6199999999999992</v>
      </c>
      <c r="F166">
        <v>5.07524</v>
      </c>
      <c r="G166">
        <v>0</v>
      </c>
      <c r="H166" s="9">
        <f t="shared" si="19"/>
        <v>-7.241027350341038E-3</v>
      </c>
      <c r="I166" s="9">
        <f t="shared" si="20"/>
        <v>4.6648624603761617E-2</v>
      </c>
      <c r="J166" s="31">
        <f t="shared" si="23"/>
        <v>6.3527854740346985E-5</v>
      </c>
      <c r="K166" s="9">
        <f t="shared" si="21"/>
        <v>7.074155103556376E-2</v>
      </c>
      <c r="L166" s="9">
        <f t="shared" si="24"/>
        <v>5.1270423535857152E-5</v>
      </c>
      <c r="O166" s="21">
        <f t="shared" si="22"/>
        <v>154764.91787021811</v>
      </c>
    </row>
    <row r="167" spans="1:15" x14ac:dyDescent="0.25">
      <c r="A167" s="1">
        <v>39203</v>
      </c>
      <c r="B167">
        <v>9.83</v>
      </c>
      <c r="C167">
        <v>9.85</v>
      </c>
      <c r="D167">
        <v>9.73</v>
      </c>
      <c r="E167">
        <v>9.73</v>
      </c>
      <c r="F167">
        <v>5.1122579999999997</v>
      </c>
      <c r="G167">
        <v>0</v>
      </c>
      <c r="H167" s="9">
        <f t="shared" si="19"/>
        <v>-7.1455885754482329E-3</v>
      </c>
      <c r="I167" s="9">
        <f t="shared" si="20"/>
        <v>6.5352936616366444E-2</v>
      </c>
      <c r="J167" s="31">
        <f t="shared" si="23"/>
        <v>5.125184888822292E-5</v>
      </c>
      <c r="K167" s="9">
        <f t="shared" si="21"/>
        <v>7.1462434687474499E-2</v>
      </c>
      <c r="L167" s="9">
        <f t="shared" si="24"/>
        <v>4.6886225091152272E-5</v>
      </c>
      <c r="O167" s="21">
        <f t="shared" si="22"/>
        <v>155893.7487688002</v>
      </c>
    </row>
    <row r="168" spans="1:15" x14ac:dyDescent="0.25">
      <c r="A168" s="1">
        <v>39173</v>
      </c>
      <c r="B168">
        <v>9.86</v>
      </c>
      <c r="C168">
        <v>9.89</v>
      </c>
      <c r="D168">
        <v>9.82</v>
      </c>
      <c r="E168">
        <v>9.84</v>
      </c>
      <c r="F168">
        <v>5.149051</v>
      </c>
      <c r="G168">
        <v>0</v>
      </c>
      <c r="H168" s="9">
        <f t="shared" si="19"/>
        <v>3.0361558908066728E-3</v>
      </c>
      <c r="I168" s="9">
        <f t="shared" si="20"/>
        <v>7.413211339501867E-2</v>
      </c>
      <c r="J168" s="31">
        <f t="shared" si="23"/>
        <v>3.7070587971561619E-5</v>
      </c>
      <c r="K168" s="9">
        <f t="shared" si="21"/>
        <v>8.2982929043341522E-2</v>
      </c>
      <c r="L168" s="9">
        <f t="shared" si="24"/>
        <v>4.3263442770692346E-5</v>
      </c>
      <c r="O168" s="21">
        <f t="shared" si="22"/>
        <v>157015.7184930298</v>
      </c>
    </row>
    <row r="169" spans="1:15" x14ac:dyDescent="0.25">
      <c r="A169" s="1">
        <v>39142</v>
      </c>
      <c r="B169">
        <v>9.8699999999999992</v>
      </c>
      <c r="C169">
        <v>9.93</v>
      </c>
      <c r="D169">
        <v>9.85</v>
      </c>
      <c r="E169">
        <v>9.85</v>
      </c>
      <c r="F169">
        <v>5.1334650000000002</v>
      </c>
      <c r="G169">
        <v>0</v>
      </c>
      <c r="H169" s="9">
        <f t="shared" si="19"/>
        <v>2.0100847776386337E-3</v>
      </c>
      <c r="I169" s="9">
        <f t="shared" si="20"/>
        <v>7.3453268445444669E-2</v>
      </c>
      <c r="J169" s="31">
        <f t="shared" si="23"/>
        <v>4.2978333504472256E-5</v>
      </c>
      <c r="K169" s="9">
        <f t="shared" si="21"/>
        <v>8.9006380706582913E-2</v>
      </c>
      <c r="L169" s="9">
        <f t="shared" si="24"/>
        <v>4.8413616441021511E-5</v>
      </c>
      <c r="O169" s="21">
        <f t="shared" si="22"/>
        <v>156540.43732210484</v>
      </c>
    </row>
    <row r="170" spans="1:15" x14ac:dyDescent="0.25">
      <c r="A170" s="1">
        <v>39114</v>
      </c>
      <c r="B170">
        <v>9.77</v>
      </c>
      <c r="C170">
        <v>9.93</v>
      </c>
      <c r="D170">
        <v>9.77</v>
      </c>
      <c r="E170">
        <v>9.8699999999999992</v>
      </c>
      <c r="F170">
        <v>5.1231669999999996</v>
      </c>
      <c r="G170">
        <v>0</v>
      </c>
      <c r="H170" s="9">
        <f t="shared" si="19"/>
        <v>1.4697683225393514E-2</v>
      </c>
      <c r="I170" s="9">
        <f t="shared" si="20"/>
        <v>6.8498021893588751E-2</v>
      </c>
      <c r="J170" s="31">
        <f t="shared" si="23"/>
        <v>5.1178340366674072E-5</v>
      </c>
      <c r="K170" s="9">
        <f t="shared" si="21"/>
        <v>0.10298860770258381</v>
      </c>
      <c r="L170" s="9">
        <f t="shared" si="24"/>
        <v>5.2451576639385679E-5</v>
      </c>
      <c r="O170" s="21">
        <f t="shared" si="22"/>
        <v>156226.40899551782</v>
      </c>
    </row>
    <row r="171" spans="1:15" x14ac:dyDescent="0.25">
      <c r="A171" s="1">
        <v>39083</v>
      </c>
      <c r="B171">
        <v>9.83</v>
      </c>
      <c r="C171">
        <v>9.85</v>
      </c>
      <c r="D171">
        <v>9.77</v>
      </c>
      <c r="E171">
        <v>9.77</v>
      </c>
      <c r="F171">
        <v>5.048959</v>
      </c>
      <c r="G171">
        <v>0</v>
      </c>
      <c r="H171" s="9">
        <f t="shared" si="19"/>
        <v>2.8865763698563443E-4</v>
      </c>
      <c r="I171" s="9">
        <f t="shared" si="20"/>
        <v>4.8120954430967776E-2</v>
      </c>
      <c r="J171" s="31">
        <f t="shared" si="23"/>
        <v>4.2425544038302805E-5</v>
      </c>
      <c r="K171" s="9">
        <f t="shared" si="21"/>
        <v>8.0695357873814585E-2</v>
      </c>
      <c r="L171" s="9">
        <f t="shared" si="24"/>
        <v>4.926547939253907E-5</v>
      </c>
      <c r="O171" s="21">
        <f t="shared" si="22"/>
        <v>153963.50221173753</v>
      </c>
    </row>
    <row r="172" spans="1:15" x14ac:dyDescent="0.25">
      <c r="A172" s="1">
        <v>39052</v>
      </c>
      <c r="B172">
        <v>9.89</v>
      </c>
      <c r="C172">
        <v>9.93</v>
      </c>
      <c r="D172">
        <v>9.81</v>
      </c>
      <c r="E172">
        <v>9.81</v>
      </c>
      <c r="F172">
        <v>5.0475019999999997</v>
      </c>
      <c r="G172">
        <v>0</v>
      </c>
      <c r="H172" s="9">
        <f t="shared" si="19"/>
        <v>-1.7386255108239252E-3</v>
      </c>
      <c r="I172" s="9">
        <f t="shared" si="20"/>
        <v>5.0505626524637318E-2</v>
      </c>
      <c r="J172" s="31">
        <f t="shared" si="23"/>
        <v>4.2809324899342439E-5</v>
      </c>
      <c r="K172" s="9">
        <f t="shared" si="21"/>
        <v>7.6337515428031258E-2</v>
      </c>
      <c r="L172" s="9">
        <f t="shared" si="24"/>
        <v>4.8932783119723188E-5</v>
      </c>
      <c r="O172" s="21">
        <f t="shared" si="22"/>
        <v>153919.07229604153</v>
      </c>
    </row>
    <row r="173" spans="1:15" x14ac:dyDescent="0.25">
      <c r="A173" s="1">
        <v>39022</v>
      </c>
      <c r="B173">
        <v>9.83</v>
      </c>
      <c r="C173">
        <v>9.89</v>
      </c>
      <c r="D173">
        <v>9.76</v>
      </c>
      <c r="E173">
        <v>9.8699999999999992</v>
      </c>
      <c r="F173">
        <v>5.0562930000000001</v>
      </c>
      <c r="G173">
        <v>0</v>
      </c>
      <c r="H173" s="9">
        <f t="shared" si="19"/>
        <v>1.0541317772645092E-2</v>
      </c>
      <c r="I173" s="9">
        <f t="shared" si="20"/>
        <v>5.2097883545589224E-2</v>
      </c>
      <c r="J173" s="31">
        <f t="shared" si="23"/>
        <v>4.0546639138879606E-5</v>
      </c>
      <c r="K173" s="9">
        <f t="shared" si="21"/>
        <v>8.2564759035177293E-2</v>
      </c>
      <c r="L173" s="9">
        <f t="shared" si="24"/>
        <v>5.0275600875125835E-5</v>
      </c>
      <c r="O173" s="21">
        <f t="shared" si="22"/>
        <v>154187.14600152092</v>
      </c>
    </row>
    <row r="174" spans="1:15" x14ac:dyDescent="0.25">
      <c r="A174" s="1">
        <v>38991</v>
      </c>
      <c r="B174">
        <v>9.81</v>
      </c>
      <c r="C174">
        <v>9.84</v>
      </c>
      <c r="D174">
        <v>9.75</v>
      </c>
      <c r="E174">
        <v>9.81</v>
      </c>
      <c r="F174">
        <v>5.0035489999999996</v>
      </c>
      <c r="G174">
        <v>0</v>
      </c>
      <c r="H174" s="9">
        <f t="shared" si="19"/>
        <v>5.1061342311268312E-3</v>
      </c>
      <c r="I174" s="9">
        <f t="shared" si="20"/>
        <v>4.9804539156371085E-2</v>
      </c>
      <c r="J174" s="31">
        <f t="shared" si="23"/>
        <v>3.7454212583813729E-5</v>
      </c>
      <c r="K174" s="9">
        <f t="shared" si="21"/>
        <v>8.3259128590594728E-2</v>
      </c>
      <c r="L174" s="9">
        <f t="shared" si="24"/>
        <v>5.2868816392867225E-5</v>
      </c>
      <c r="O174" s="21">
        <f t="shared" si="22"/>
        <v>152578.76475686117</v>
      </c>
    </row>
    <row r="175" spans="1:15" x14ac:dyDescent="0.25">
      <c r="A175" s="1">
        <v>38961</v>
      </c>
      <c r="B175">
        <v>9.76</v>
      </c>
      <c r="C175">
        <v>9.8699999999999992</v>
      </c>
      <c r="D175">
        <v>9.74</v>
      </c>
      <c r="E175">
        <v>9.8000000000000007</v>
      </c>
      <c r="F175">
        <v>4.9781300000000002</v>
      </c>
      <c r="G175">
        <v>0</v>
      </c>
      <c r="H175" s="9">
        <f t="shared" si="19"/>
        <v>9.2607084671073436E-3</v>
      </c>
      <c r="I175" s="9">
        <f t="shared" si="20"/>
        <v>4.9304205960094563E-2</v>
      </c>
      <c r="J175" s="31">
        <f t="shared" si="23"/>
        <v>4.2767129002072505E-5</v>
      </c>
      <c r="K175" s="9">
        <f t="shared" si="21"/>
        <v>7.0144437780400359E-2</v>
      </c>
      <c r="L175" s="9">
        <f t="shared" si="24"/>
        <v>5.3379667695090771E-5</v>
      </c>
      <c r="O175" s="21">
        <f t="shared" si="22"/>
        <v>151803.63501967772</v>
      </c>
    </row>
    <row r="176" spans="1:15" x14ac:dyDescent="0.25">
      <c r="A176" s="1">
        <v>38930</v>
      </c>
      <c r="B176">
        <v>9.6199999999999992</v>
      </c>
      <c r="C176">
        <v>9.77</v>
      </c>
      <c r="D176">
        <v>9.6199999999999992</v>
      </c>
      <c r="E176">
        <v>9.75</v>
      </c>
      <c r="F176">
        <v>4.9324519999999996</v>
      </c>
      <c r="G176">
        <v>0</v>
      </c>
      <c r="H176" s="9">
        <f t="shared" si="19"/>
        <v>1.7201965172892873E-2</v>
      </c>
      <c r="I176" s="9">
        <f t="shared" si="20"/>
        <v>3.5920594259820346E-2</v>
      </c>
      <c r="J176" s="31">
        <f t="shared" si="23"/>
        <v>4.8625559545457707E-5</v>
      </c>
      <c r="K176" s="9">
        <f t="shared" si="21"/>
        <v>6.7827458186543912E-2</v>
      </c>
      <c r="L176" s="9">
        <f t="shared" si="24"/>
        <v>5.1685878286052621E-5</v>
      </c>
      <c r="O176" s="21">
        <f t="shared" si="22"/>
        <v>150410.72514379481</v>
      </c>
    </row>
    <row r="177" spans="1:15" x14ac:dyDescent="0.25">
      <c r="A177" s="1">
        <v>38899</v>
      </c>
      <c r="B177">
        <v>9.5500000000000007</v>
      </c>
      <c r="C177">
        <v>9.65</v>
      </c>
      <c r="D177">
        <v>9.52</v>
      </c>
      <c r="E177">
        <v>9.6199999999999992</v>
      </c>
      <c r="F177">
        <v>4.8490390000000003</v>
      </c>
      <c r="G177">
        <v>0</v>
      </c>
      <c r="H177" s="9">
        <f t="shared" si="19"/>
        <v>1.0500240484202778E-2</v>
      </c>
      <c r="I177" s="9">
        <f t="shared" si="20"/>
        <v>1.1178341730904881E-2</v>
      </c>
      <c r="J177" s="31">
        <f t="shared" si="23"/>
        <v>3.6331106151447863E-5</v>
      </c>
      <c r="K177" s="9">
        <f t="shared" si="21"/>
        <v>5.2953882120057492E-2</v>
      </c>
      <c r="L177" s="9">
        <f t="shared" si="24"/>
        <v>5.4830142748232616E-5</v>
      </c>
      <c r="O177" s="21">
        <f t="shared" si="22"/>
        <v>147867.12009372655</v>
      </c>
    </row>
    <row r="178" spans="1:15" x14ac:dyDescent="0.25">
      <c r="A178" s="1">
        <v>38869</v>
      </c>
      <c r="B178">
        <v>9.57</v>
      </c>
      <c r="C178">
        <v>9.6300000000000008</v>
      </c>
      <c r="D178">
        <v>9.5299999999999994</v>
      </c>
      <c r="E178">
        <v>9.5500000000000007</v>
      </c>
      <c r="F178">
        <v>4.7986519999999997</v>
      </c>
      <c r="G178">
        <v>0</v>
      </c>
      <c r="H178" s="9">
        <f t="shared" si="19"/>
        <v>1.0361548579015355E-3</v>
      </c>
      <c r="I178" s="9">
        <f t="shared" si="20"/>
        <v>1.2388790551759097E-2</v>
      </c>
      <c r="J178" s="31">
        <f t="shared" si="23"/>
        <v>3.397117061828145E-5</v>
      </c>
      <c r="K178" s="9">
        <f t="shared" si="21"/>
        <v>6.2378234964896175E-2</v>
      </c>
      <c r="L178" s="9">
        <f t="shared" si="24"/>
        <v>5.4414366077504998E-5</v>
      </c>
      <c r="O178" s="21">
        <f t="shared" si="22"/>
        <v>146330.61346217283</v>
      </c>
    </row>
    <row r="179" spans="1:15" x14ac:dyDescent="0.25">
      <c r="A179" s="1">
        <v>38838</v>
      </c>
      <c r="B179">
        <v>9.56</v>
      </c>
      <c r="C179">
        <v>9.6300000000000008</v>
      </c>
      <c r="D179">
        <v>9.56</v>
      </c>
      <c r="E179">
        <v>9.57</v>
      </c>
      <c r="F179">
        <v>4.793685</v>
      </c>
      <c r="G179">
        <v>0</v>
      </c>
      <c r="H179" s="9">
        <f t="shared" si="19"/>
        <v>2.402243153094685E-3</v>
      </c>
      <c r="I179" s="9">
        <f t="shared" si="20"/>
        <v>4.6936991882699204E-3</v>
      </c>
      <c r="J179" s="31">
        <f t="shared" si="23"/>
        <v>3.4735943130865721E-5</v>
      </c>
      <c r="K179" s="9">
        <f t="shared" si="21"/>
        <v>7.1716974796228392E-2</v>
      </c>
      <c r="L179" s="9">
        <f t="shared" si="24"/>
        <v>5.4295255245155369E-5</v>
      </c>
      <c r="O179" s="21">
        <f t="shared" si="22"/>
        <v>146179.14922657781</v>
      </c>
    </row>
    <row r="180" spans="1:15" x14ac:dyDescent="0.25">
      <c r="A180" s="1">
        <v>38808</v>
      </c>
      <c r="B180">
        <v>9.6300000000000008</v>
      </c>
      <c r="C180">
        <v>9.65</v>
      </c>
      <c r="D180">
        <v>9.58</v>
      </c>
      <c r="E180">
        <v>9.58</v>
      </c>
      <c r="F180">
        <v>4.782197</v>
      </c>
      <c r="G180">
        <v>0</v>
      </c>
      <c r="H180" s="9">
        <f t="shared" si="19"/>
        <v>-2.6153676416453193E-3</v>
      </c>
      <c r="I180" s="9">
        <f t="shared" si="20"/>
        <v>5.8237361257988474E-3</v>
      </c>
      <c r="J180" s="31">
        <f t="shared" si="23"/>
        <v>3.987527643335086E-5</v>
      </c>
      <c r="K180" s="9">
        <f t="shared" si="21"/>
        <v>7.3557671153782173E-2</v>
      </c>
      <c r="L180" s="9">
        <f t="shared" si="24"/>
        <v>5.7122619057920539E-5</v>
      </c>
      <c r="O180" s="21">
        <f t="shared" si="22"/>
        <v>145828.83291119311</v>
      </c>
    </row>
    <row r="181" spans="1:15" x14ac:dyDescent="0.25">
      <c r="A181" s="1">
        <v>38777</v>
      </c>
      <c r="B181">
        <v>9.7100000000000009</v>
      </c>
      <c r="C181">
        <v>9.7200000000000006</v>
      </c>
      <c r="D181">
        <v>9.64</v>
      </c>
      <c r="E181">
        <v>9.64</v>
      </c>
      <c r="F181">
        <v>4.7947369999999996</v>
      </c>
      <c r="G181">
        <v>0</v>
      </c>
      <c r="H181" s="9">
        <f t="shared" si="19"/>
        <v>-4.6533709848951563E-3</v>
      </c>
      <c r="I181" s="9">
        <f t="shared" si="20"/>
        <v>1.7149077048336476E-2</v>
      </c>
      <c r="J181" s="31">
        <f t="shared" si="23"/>
        <v>5.3179342729825782E-5</v>
      </c>
      <c r="K181" s="9">
        <f t="shared" si="21"/>
        <v>7.0828647968384728E-2</v>
      </c>
      <c r="L181" s="9">
        <f t="shared" si="24"/>
        <v>7.4340753518679686E-5</v>
      </c>
      <c r="O181" s="21">
        <f t="shared" si="22"/>
        <v>146211.22902843929</v>
      </c>
    </row>
    <row r="182" spans="1:15" x14ac:dyDescent="0.25">
      <c r="A182" s="1">
        <v>38749</v>
      </c>
      <c r="B182">
        <v>9.7200000000000006</v>
      </c>
      <c r="C182">
        <v>9.75</v>
      </c>
      <c r="D182">
        <v>9.7200000000000006</v>
      </c>
      <c r="E182">
        <v>9.7200000000000006</v>
      </c>
      <c r="F182">
        <v>4.8171530000000002</v>
      </c>
      <c r="G182">
        <v>0</v>
      </c>
      <c r="H182" s="9">
        <f t="shared" si="19"/>
        <v>2.5645022686542288E-3</v>
      </c>
      <c r="I182" s="9">
        <f t="shared" si="20"/>
        <v>3.710554049093566E-2</v>
      </c>
      <c r="J182" s="31">
        <f t="shared" si="23"/>
        <v>5.4833623067961945E-5</v>
      </c>
      <c r="K182" s="9">
        <f t="shared" si="21"/>
        <v>5.6379533685858095E-2</v>
      </c>
      <c r="L182" s="9">
        <f t="shared" si="24"/>
        <v>7.3140751063505721E-5</v>
      </c>
      <c r="O182" s="21">
        <f t="shared" si="22"/>
        <v>146894.78495859806</v>
      </c>
    </row>
    <row r="183" spans="1:15" x14ac:dyDescent="0.25">
      <c r="A183" s="1">
        <v>38718</v>
      </c>
      <c r="B183">
        <v>9.7799999999999994</v>
      </c>
      <c r="C183">
        <v>9.81</v>
      </c>
      <c r="D183">
        <v>9.73</v>
      </c>
      <c r="E183">
        <v>9.73</v>
      </c>
      <c r="F183">
        <v>4.8048310000000001</v>
      </c>
      <c r="G183">
        <v>0</v>
      </c>
      <c r="H183" s="9">
        <f t="shared" si="19"/>
        <v>-2.2555538331402882E-4</v>
      </c>
      <c r="I183" s="9">
        <f t="shared" si="20"/>
        <v>2.8441418729722015E-2</v>
      </c>
      <c r="J183" s="31">
        <f t="shared" si="23"/>
        <v>5.8167437518862957E-5</v>
      </c>
      <c r="K183" s="9">
        <f t="shared" si="21"/>
        <v>6.1092126353243702E-2</v>
      </c>
      <c r="L183" s="9">
        <f t="shared" si="24"/>
        <v>7.4889215658999577E-5</v>
      </c>
      <c r="O183" s="21">
        <f t="shared" si="22"/>
        <v>146519.03655694672</v>
      </c>
    </row>
    <row r="184" spans="1:15" x14ac:dyDescent="0.25">
      <c r="A184" s="1">
        <v>38687</v>
      </c>
      <c r="B184">
        <v>9.7200000000000006</v>
      </c>
      <c r="C184">
        <v>9.82</v>
      </c>
      <c r="D184">
        <v>9.7200000000000006</v>
      </c>
      <c r="E184">
        <v>9.77</v>
      </c>
      <c r="F184">
        <v>4.8059149999999997</v>
      </c>
      <c r="G184">
        <v>0</v>
      </c>
      <c r="H184" s="9">
        <f t="shared" si="19"/>
        <v>8.3385576517170674E-3</v>
      </c>
      <c r="I184" s="9">
        <f t="shared" si="20"/>
        <v>2.482111160298834E-2</v>
      </c>
      <c r="J184" s="31">
        <f t="shared" si="23"/>
        <v>5.7915623332561786E-5</v>
      </c>
      <c r="K184" s="9">
        <f t="shared" si="21"/>
        <v>7.0985582665682445E-2</v>
      </c>
      <c r="L184" s="9">
        <f t="shared" si="24"/>
        <v>7.6008392494435629E-5</v>
      </c>
      <c r="O184" s="21">
        <f t="shared" si="22"/>
        <v>146552.09217027167</v>
      </c>
    </row>
    <row r="185" spans="1:15" x14ac:dyDescent="0.25">
      <c r="A185" s="1">
        <v>38657</v>
      </c>
      <c r="B185">
        <v>9.7200000000000006</v>
      </c>
      <c r="C185">
        <v>9.8000000000000007</v>
      </c>
      <c r="D185">
        <v>9.6999999999999993</v>
      </c>
      <c r="E185">
        <v>9.73</v>
      </c>
      <c r="F185">
        <v>4.7661720000000001</v>
      </c>
      <c r="G185">
        <v>0</v>
      </c>
      <c r="H185" s="9">
        <f t="shared" si="19"/>
        <v>4.6271041393526752E-3</v>
      </c>
      <c r="I185" s="9">
        <f t="shared" si="20"/>
        <v>2.0449139854080638E-2</v>
      </c>
      <c r="J185" s="31">
        <f t="shared" si="23"/>
        <v>6.1666950897344727E-5</v>
      </c>
      <c r="K185" s="9">
        <f t="shared" si="21"/>
        <v>7.1837025482983943E-2</v>
      </c>
      <c r="L185" s="9">
        <f t="shared" si="24"/>
        <v>7.571520893340663E-5</v>
      </c>
      <c r="O185" s="21">
        <f t="shared" si="22"/>
        <v>145340.16482675372</v>
      </c>
    </row>
    <row r="186" spans="1:15" x14ac:dyDescent="0.25">
      <c r="A186" s="1">
        <v>38626</v>
      </c>
      <c r="B186">
        <v>9.8000000000000007</v>
      </c>
      <c r="C186">
        <v>9.83</v>
      </c>
      <c r="D186">
        <v>9.73</v>
      </c>
      <c r="E186">
        <v>9.73</v>
      </c>
      <c r="F186">
        <v>4.7442200000000003</v>
      </c>
      <c r="G186">
        <v>0</v>
      </c>
      <c r="H186" s="9">
        <f t="shared" si="19"/>
        <v>-3.612158476286112E-3</v>
      </c>
      <c r="I186" s="9">
        <f t="shared" si="20"/>
        <v>2.7114878467678061E-2</v>
      </c>
      <c r="J186" s="31">
        <f t="shared" si="23"/>
        <v>6.8842924721280522E-5</v>
      </c>
      <c r="K186" s="9">
        <f t="shared" si="21"/>
        <v>7.5034324045730419E-2</v>
      </c>
      <c r="L186" s="9">
        <f t="shared" si="24"/>
        <v>7.5708024257255073E-5</v>
      </c>
      <c r="O186" s="21">
        <f t="shared" si="22"/>
        <v>144670.75816281527</v>
      </c>
    </row>
    <row r="187" spans="1:15" x14ac:dyDescent="0.25">
      <c r="A187" s="1">
        <v>38596</v>
      </c>
      <c r="B187">
        <v>9.93</v>
      </c>
      <c r="C187">
        <v>9.93</v>
      </c>
      <c r="D187">
        <v>9.81</v>
      </c>
      <c r="E187">
        <v>9.81</v>
      </c>
      <c r="F187">
        <v>4.7614190000000001</v>
      </c>
      <c r="G187">
        <v>0</v>
      </c>
      <c r="H187" s="9">
        <f t="shared" si="19"/>
        <v>-7.0932057452985755E-3</v>
      </c>
      <c r="I187" s="9">
        <f t="shared" si="20"/>
        <v>2.3558255568238672E-2</v>
      </c>
      <c r="J187" s="31">
        <f t="shared" si="23"/>
        <v>6.8094240536320221E-5</v>
      </c>
      <c r="K187" s="9">
        <f t="shared" si="21"/>
        <v>8.3857857528370452E-2</v>
      </c>
      <c r="L187" s="9">
        <f t="shared" si="24"/>
        <v>7.7022282322684649E-5</v>
      </c>
      <c r="O187" s="21">
        <f t="shared" si="22"/>
        <v>145195.22633032061</v>
      </c>
    </row>
    <row r="188" spans="1:15" x14ac:dyDescent="0.25">
      <c r="A188" s="1">
        <v>38565</v>
      </c>
      <c r="B188">
        <v>9.83</v>
      </c>
      <c r="C188">
        <v>9.94</v>
      </c>
      <c r="D188">
        <v>9.82</v>
      </c>
      <c r="E188">
        <v>9.92</v>
      </c>
      <c r="F188">
        <v>4.7954340000000002</v>
      </c>
      <c r="G188">
        <v>0</v>
      </c>
      <c r="H188" s="9">
        <f t="shared" si="19"/>
        <v>1.1709877572031653E-2</v>
      </c>
      <c r="I188" s="9">
        <f t="shared" si="20"/>
        <v>3.8164405679230455E-2</v>
      </c>
      <c r="J188" s="31">
        <f t="shared" si="23"/>
        <v>5.8862188551513676E-5</v>
      </c>
      <c r="K188" s="9">
        <f t="shared" si="21"/>
        <v>8.5539321602722318E-2</v>
      </c>
      <c r="L188" s="9">
        <f t="shared" si="24"/>
        <v>8.4059139163326482E-5</v>
      </c>
      <c r="O188" s="21">
        <f t="shared" si="22"/>
        <v>146232.48342187796</v>
      </c>
    </row>
    <row r="189" spans="1:15" x14ac:dyDescent="0.25">
      <c r="A189" s="1">
        <v>38534</v>
      </c>
      <c r="B189">
        <v>9.92</v>
      </c>
      <c r="C189">
        <v>9.93</v>
      </c>
      <c r="D189">
        <v>9.84</v>
      </c>
      <c r="E189">
        <v>9.84</v>
      </c>
      <c r="F189">
        <v>4.7399300000000002</v>
      </c>
      <c r="G189">
        <v>0</v>
      </c>
      <c r="H189" s="9">
        <f t="shared" si="19"/>
        <v>-6.5726459720535516E-3</v>
      </c>
      <c r="I189" s="9">
        <f t="shared" si="20"/>
        <v>2.9261198863800433E-2</v>
      </c>
      <c r="J189" s="31">
        <f t="shared" si="23"/>
        <v>7.58060326545194E-5</v>
      </c>
      <c r="K189" s="9">
        <f t="shared" si="21"/>
        <v>9.4914554978804785E-2</v>
      </c>
      <c r="L189" s="9">
        <f t="shared" si="24"/>
        <v>8.4667715793050911E-5</v>
      </c>
      <c r="O189" s="21">
        <f t="shared" si="22"/>
        <v>144539.93843849419</v>
      </c>
    </row>
    <row r="190" spans="1:15" x14ac:dyDescent="0.25">
      <c r="A190" s="1">
        <v>38504</v>
      </c>
      <c r="B190">
        <v>9.98</v>
      </c>
      <c r="C190">
        <v>9.99</v>
      </c>
      <c r="D190">
        <v>9.94</v>
      </c>
      <c r="E190">
        <v>9.94</v>
      </c>
      <c r="F190">
        <v>4.7712899999999996</v>
      </c>
      <c r="G190">
        <v>0</v>
      </c>
      <c r="H190" s="9">
        <f t="shared" si="19"/>
        <v>3.5297027578877109E-3</v>
      </c>
      <c r="I190" s="9">
        <f t="shared" si="20"/>
        <v>5.6320535163970911E-2</v>
      </c>
      <c r="J190" s="31">
        <f t="shared" si="23"/>
        <v>6.6524133861682469E-5</v>
      </c>
      <c r="K190" s="9">
        <f t="shared" si="21"/>
        <v>9.7064157912453514E-2</v>
      </c>
      <c r="L190" s="9">
        <f t="shared" si="24"/>
        <v>9.3031528455338257E-5</v>
      </c>
      <c r="O190" s="21">
        <f t="shared" si="22"/>
        <v>145496.23367269197</v>
      </c>
    </row>
    <row r="191" spans="1:15" x14ac:dyDescent="0.25">
      <c r="A191" s="1">
        <v>38473</v>
      </c>
      <c r="B191">
        <v>9.9</v>
      </c>
      <c r="C191">
        <v>9.9600000000000009</v>
      </c>
      <c r="D191">
        <v>9.8800000000000008</v>
      </c>
      <c r="E191">
        <v>9.94</v>
      </c>
      <c r="F191">
        <v>4.7545080000000004</v>
      </c>
      <c r="G191">
        <v>0</v>
      </c>
      <c r="H191" s="9">
        <f t="shared" si="19"/>
        <v>8.6149509386923579E-3</v>
      </c>
      <c r="I191" s="9">
        <f t="shared" si="20"/>
        <v>6.2958231591034183E-2</v>
      </c>
      <c r="J191" s="31">
        <f t="shared" si="23"/>
        <v>6.6348642441004281E-5</v>
      </c>
      <c r="K191" s="9">
        <f t="shared" si="21"/>
        <v>7.8285749665311308E-2</v>
      </c>
      <c r="L191" s="9">
        <f t="shared" si="24"/>
        <v>9.3712150619292212E-5</v>
      </c>
      <c r="O191" s="21">
        <f t="shared" si="22"/>
        <v>144984.48154831995</v>
      </c>
    </row>
    <row r="192" spans="1:15" x14ac:dyDescent="0.25">
      <c r="A192" s="1">
        <v>38443</v>
      </c>
      <c r="B192">
        <v>9.8000000000000007</v>
      </c>
      <c r="C192">
        <v>9.92</v>
      </c>
      <c r="D192">
        <v>9.7899999999999991</v>
      </c>
      <c r="E192">
        <v>9.89</v>
      </c>
      <c r="F192">
        <v>4.7138980000000004</v>
      </c>
      <c r="G192">
        <v>0</v>
      </c>
      <c r="H192" s="9">
        <f t="shared" si="19"/>
        <v>1.4875328458353045E-2</v>
      </c>
      <c r="I192" s="9">
        <f t="shared" si="20"/>
        <v>5.8225196272021384E-2</v>
      </c>
      <c r="J192" s="31">
        <f t="shared" si="23"/>
        <v>7.4283431668444106E-5</v>
      </c>
      <c r="K192" s="9">
        <f t="shared" si="21"/>
        <v>6.8308401065340155E-2</v>
      </c>
      <c r="L192" s="9">
        <f t="shared" si="24"/>
        <v>9.2581636682342929E-5</v>
      </c>
      <c r="O192" s="21">
        <f t="shared" si="22"/>
        <v>143746.11581296369</v>
      </c>
    </row>
    <row r="193" spans="1:15" x14ac:dyDescent="0.25">
      <c r="A193" s="1">
        <v>38412</v>
      </c>
      <c r="B193">
        <v>9.8699999999999992</v>
      </c>
      <c r="C193">
        <v>9.89</v>
      </c>
      <c r="D193">
        <v>9.7799999999999994</v>
      </c>
      <c r="E193">
        <v>9.7799999999999994</v>
      </c>
      <c r="F193">
        <v>4.6448049999999999</v>
      </c>
      <c r="G193">
        <v>0</v>
      </c>
      <c r="H193" s="9">
        <f t="shared" si="19"/>
        <v>-5.8110589273782515E-3</v>
      </c>
      <c r="I193" s="9">
        <f t="shared" si="20"/>
        <v>3.7343707950361717E-2</v>
      </c>
      <c r="J193" s="31">
        <f t="shared" si="23"/>
        <v>1.0160873352821174E-4</v>
      </c>
      <c r="K193" s="9">
        <f t="shared" si="21"/>
        <v>5.8142170615217509E-2</v>
      </c>
      <c r="L193" s="9">
        <f t="shared" si="24"/>
        <v>8.6777122818416786E-5</v>
      </c>
      <c r="O193" s="21">
        <f t="shared" si="22"/>
        <v>141639.18639279695</v>
      </c>
    </row>
    <row r="194" spans="1:15" x14ac:dyDescent="0.25">
      <c r="A194" s="1">
        <v>38384</v>
      </c>
      <c r="B194">
        <v>9.94</v>
      </c>
      <c r="C194">
        <v>9.99</v>
      </c>
      <c r="D194">
        <v>9.8699999999999992</v>
      </c>
      <c r="E194">
        <v>9.8699999999999992</v>
      </c>
      <c r="F194">
        <v>4.6719540000000004</v>
      </c>
      <c r="G194">
        <v>0</v>
      </c>
      <c r="H194" s="9">
        <f t="shared" si="19"/>
        <v>-3.7449493721739844E-3</v>
      </c>
      <c r="I194" s="9">
        <f t="shared" si="20"/>
        <v>2.4538059704929373E-2</v>
      </c>
      <c r="J194" s="31">
        <f t="shared" si="23"/>
        <v>9.8094043114511012E-5</v>
      </c>
      <c r="K194" s="9">
        <f t="shared" si="21"/>
        <v>7.093943310253209E-2</v>
      </c>
      <c r="L194" s="9">
        <f t="shared" si="24"/>
        <v>8.4197750567390229E-5</v>
      </c>
      <c r="O194" s="21">
        <f t="shared" si="22"/>
        <v>142467.07093722414</v>
      </c>
    </row>
    <row r="195" spans="1:15" x14ac:dyDescent="0.25">
      <c r="A195" s="1">
        <v>38353</v>
      </c>
      <c r="B195">
        <v>9.93</v>
      </c>
      <c r="C195">
        <v>9.98</v>
      </c>
      <c r="D195">
        <v>9.91</v>
      </c>
      <c r="E195">
        <v>9.94</v>
      </c>
      <c r="F195">
        <v>4.6895160000000002</v>
      </c>
      <c r="G195">
        <v>0</v>
      </c>
      <c r="H195" s="9">
        <f t="shared" si="19"/>
        <v>4.0369018432295321E-3</v>
      </c>
      <c r="I195" s="9">
        <f t="shared" si="20"/>
        <v>3.5626123792399392E-2</v>
      </c>
      <c r="J195" s="31">
        <f t="shared" si="23"/>
        <v>9.6897915430605266E-5</v>
      </c>
      <c r="K195" s="9">
        <f t="shared" si="21"/>
        <v>7.3892825884541574E-2</v>
      </c>
      <c r="L195" s="9">
        <f t="shared" si="24"/>
        <v>8.2961809664042145E-5</v>
      </c>
      <c r="O195" s="21">
        <f t="shared" si="22"/>
        <v>143002.6084660182</v>
      </c>
    </row>
    <row r="196" spans="1:15" x14ac:dyDescent="0.25">
      <c r="A196" s="1">
        <v>38322</v>
      </c>
      <c r="B196">
        <v>9.86</v>
      </c>
      <c r="C196">
        <v>9.98</v>
      </c>
      <c r="D196">
        <v>9.85</v>
      </c>
      <c r="E196">
        <v>9.93</v>
      </c>
      <c r="F196">
        <v>4.670661</v>
      </c>
      <c r="G196">
        <v>0</v>
      </c>
      <c r="H196" s="9">
        <f t="shared" si="19"/>
        <v>1.1189490659944797E-2</v>
      </c>
      <c r="I196" s="9">
        <f t="shared" si="20"/>
        <v>4.0844582669248064E-2</v>
      </c>
      <c r="J196" s="31">
        <f t="shared" si="23"/>
        <v>9.9359495548532163E-5</v>
      </c>
      <c r="K196" s="9">
        <f t="shared" si="21"/>
        <v>7.7453813300680519E-2</v>
      </c>
      <c r="L196" s="9">
        <f t="shared" si="24"/>
        <v>8.2939190846400274E-5</v>
      </c>
      <c r="O196" s="21">
        <f t="shared" si="22"/>
        <v>142427.64205527841</v>
      </c>
    </row>
    <row r="197" spans="1:15" x14ac:dyDescent="0.25">
      <c r="A197" s="1">
        <v>38292</v>
      </c>
      <c r="B197">
        <v>9.94</v>
      </c>
      <c r="C197">
        <v>9.94</v>
      </c>
      <c r="D197">
        <v>9.85</v>
      </c>
      <c r="E197">
        <v>9.85</v>
      </c>
      <c r="F197">
        <v>4.6189770000000001</v>
      </c>
      <c r="G197">
        <v>0</v>
      </c>
      <c r="H197" s="9">
        <f t="shared" si="19"/>
        <v>-7.0623819013163076E-3</v>
      </c>
      <c r="I197" s="9">
        <f t="shared" si="20"/>
        <v>3.8735187998737097E-2</v>
      </c>
      <c r="J197" s="31">
        <f t="shared" si="23"/>
        <v>9.5854201134517442E-5</v>
      </c>
      <c r="K197" s="9">
        <f t="shared" si="21"/>
        <v>6.9166060208769739E-2</v>
      </c>
      <c r="L197" s="9">
        <f t="shared" si="24"/>
        <v>8.3072090057028573E-5</v>
      </c>
      <c r="O197" s="21">
        <f t="shared" si="22"/>
        <v>140851.58456534604</v>
      </c>
    </row>
    <row r="198" spans="1:15" x14ac:dyDescent="0.25">
      <c r="A198" s="1">
        <v>38261</v>
      </c>
      <c r="B198">
        <v>9.89</v>
      </c>
      <c r="C198">
        <v>10.02</v>
      </c>
      <c r="D198">
        <v>9.89</v>
      </c>
      <c r="E198">
        <v>9.9499999999999993</v>
      </c>
      <c r="F198">
        <v>4.6518300000000004</v>
      </c>
      <c r="G198">
        <v>0</v>
      </c>
      <c r="H198" s="9">
        <f t="shared" si="19"/>
        <v>7.0755487972130916E-3</v>
      </c>
      <c r="I198" s="9">
        <f t="shared" si="20"/>
        <v>5.409886548803601E-2</v>
      </c>
      <c r="J198" s="31">
        <f t="shared" si="23"/>
        <v>8.4048588431017188E-5</v>
      </c>
      <c r="K198" s="9">
        <f t="shared" si="21"/>
        <v>8.9025211901804416E-2</v>
      </c>
      <c r="L198" s="9">
        <f t="shared" si="24"/>
        <v>7.879184611470804E-5</v>
      </c>
      <c r="O198" s="21">
        <f t="shared" si="22"/>
        <v>141853.40750313623</v>
      </c>
    </row>
    <row r="199" spans="1:15" x14ac:dyDescent="0.25">
      <c r="A199" s="1">
        <v>38231</v>
      </c>
      <c r="B199">
        <v>9.92</v>
      </c>
      <c r="C199">
        <v>9.9700000000000006</v>
      </c>
      <c r="D199">
        <v>9.86</v>
      </c>
      <c r="E199">
        <v>9.91</v>
      </c>
      <c r="F199">
        <v>4.6191469999999999</v>
      </c>
      <c r="G199">
        <v>0</v>
      </c>
      <c r="H199" s="9">
        <f t="shared" si="19"/>
        <v>3.0335424675315614E-3</v>
      </c>
      <c r="I199" s="9">
        <f t="shared" si="20"/>
        <v>5.1472002574988594E-2</v>
      </c>
      <c r="J199" s="31">
        <f t="shared" si="23"/>
        <v>9.2159703231272296E-5</v>
      </c>
      <c r="K199" s="9">
        <f t="shared" si="21"/>
        <v>8.134883615312391E-2</v>
      </c>
      <c r="L199" s="9">
        <f t="shared" si="24"/>
        <v>7.8337518485187854E-5</v>
      </c>
      <c r="O199" s="21">
        <f t="shared" si="22"/>
        <v>140856.76856374569</v>
      </c>
    </row>
    <row r="200" spans="1:15" x14ac:dyDescent="0.25">
      <c r="A200" s="1">
        <v>38200</v>
      </c>
      <c r="B200">
        <v>9.76</v>
      </c>
      <c r="C200">
        <v>9.92</v>
      </c>
      <c r="D200">
        <v>9.76</v>
      </c>
      <c r="E200">
        <v>9.91</v>
      </c>
      <c r="F200">
        <v>4.6051770000000003</v>
      </c>
      <c r="G200">
        <v>0</v>
      </c>
      <c r="H200" s="9">
        <f t="shared" si="19"/>
        <v>1.9544616479989858E-2</v>
      </c>
      <c r="I200" s="9">
        <f t="shared" si="20"/>
        <v>4.2470966431914212E-2</v>
      </c>
      <c r="J200" s="31">
        <f t="shared" si="23"/>
        <v>1.151054367941478E-4</v>
      </c>
      <c r="K200" s="9">
        <f t="shared" si="21"/>
        <v>8.0166627769653123E-2</v>
      </c>
      <c r="L200" s="9">
        <f t="shared" si="24"/>
        <v>8.0932881244297713E-5</v>
      </c>
      <c r="O200" s="21">
        <f t="shared" si="22"/>
        <v>140430.76587172583</v>
      </c>
    </row>
    <row r="201" spans="1:15" x14ac:dyDescent="0.25">
      <c r="A201" s="1">
        <v>38169</v>
      </c>
      <c r="B201">
        <v>9.7100000000000009</v>
      </c>
      <c r="C201">
        <v>9.81</v>
      </c>
      <c r="D201">
        <v>9.7100000000000009</v>
      </c>
      <c r="E201">
        <v>9.75</v>
      </c>
      <c r="F201">
        <v>4.516896</v>
      </c>
      <c r="G201">
        <v>0</v>
      </c>
      <c r="H201" s="9">
        <f t="shared" si="19"/>
        <v>9.8356726796159713E-3</v>
      </c>
      <c r="I201" s="9">
        <f t="shared" si="20"/>
        <v>4.3394137408261986E-2</v>
      </c>
      <c r="J201" s="31">
        <f t="shared" si="23"/>
        <v>1.0082860296724625E-4</v>
      </c>
      <c r="K201" s="9">
        <f t="shared" si="21"/>
        <v>7.1429994658144993E-2</v>
      </c>
      <c r="L201" s="9">
        <f t="shared" si="24"/>
        <v>7.5936748978548194E-5</v>
      </c>
      <c r="O201" s="21">
        <f t="shared" si="22"/>
        <v>137738.7155027776</v>
      </c>
    </row>
    <row r="202" spans="1:15" x14ac:dyDescent="0.25">
      <c r="A202" s="1">
        <v>38139</v>
      </c>
      <c r="B202">
        <v>9.68</v>
      </c>
      <c r="C202">
        <v>9.7100000000000009</v>
      </c>
      <c r="D202">
        <v>9.59</v>
      </c>
      <c r="E202">
        <v>9.69</v>
      </c>
      <c r="F202">
        <v>4.4729020000000004</v>
      </c>
      <c r="G202">
        <v>0</v>
      </c>
      <c r="H202" s="9">
        <f t="shared" ref="H202:H248" si="25">(F202-F203)/F203</f>
        <v>4.1238900068514481E-3</v>
      </c>
      <c r="I202" s="9">
        <f t="shared" ref="I202:I238" si="26">(F202-F213)/F213</f>
        <v>2.8455714503819712E-2</v>
      </c>
      <c r="J202" s="31">
        <f t="shared" si="23"/>
        <v>1.1847340230731417E-4</v>
      </c>
      <c r="K202" s="9">
        <f t="shared" ref="K202:K226" si="27">(F202-F225)/F225</f>
        <v>7.7322266833980996E-2</v>
      </c>
      <c r="L202" s="9">
        <f t="shared" si="24"/>
        <v>8.1467073806183561E-5</v>
      </c>
      <c r="O202" s="21">
        <f t="shared" ref="O202:O247" si="28">O203+O203*H202</f>
        <v>136397.15770515968</v>
      </c>
    </row>
    <row r="203" spans="1:15" x14ac:dyDescent="0.25">
      <c r="A203" s="1">
        <v>38108</v>
      </c>
      <c r="B203">
        <v>9.7799999999999994</v>
      </c>
      <c r="C203">
        <v>9.7799999999999994</v>
      </c>
      <c r="D203">
        <v>9.67</v>
      </c>
      <c r="E203">
        <v>9.69</v>
      </c>
      <c r="F203">
        <v>4.4545320000000004</v>
      </c>
      <c r="G203">
        <v>0</v>
      </c>
      <c r="H203" s="9">
        <f t="shared" si="25"/>
        <v>-5.1507561536940282E-3</v>
      </c>
      <c r="I203" s="9">
        <f t="shared" si="26"/>
        <v>1.0253506152081036E-2</v>
      </c>
      <c r="J203" s="31">
        <f t="shared" ref="J203:J237" si="29">VAR(H203:H214)</f>
        <v>1.1789528882771532E-4</v>
      </c>
      <c r="K203" s="9">
        <f t="shared" si="27"/>
        <v>9.0638789736292413E-2</v>
      </c>
      <c r="L203" s="9">
        <f t="shared" ref="L203:L225" si="30">VAR(H203:H226)</f>
        <v>8.2819135822427979E-5</v>
      </c>
      <c r="O203" s="21">
        <f t="shared" si="28"/>
        <v>135836.98093691308</v>
      </c>
    </row>
    <row r="204" spans="1:15" x14ac:dyDescent="0.25">
      <c r="A204" s="1">
        <v>38078</v>
      </c>
      <c r="B204">
        <v>9.99</v>
      </c>
      <c r="C204">
        <v>9.99</v>
      </c>
      <c r="D204">
        <v>9.7799999999999994</v>
      </c>
      <c r="E204">
        <v>9.7799999999999994</v>
      </c>
      <c r="F204">
        <v>4.477595</v>
      </c>
      <c r="G204">
        <v>0</v>
      </c>
      <c r="H204" s="9">
        <f t="shared" si="25"/>
        <v>-1.8083976545040289E-2</v>
      </c>
      <c r="I204" s="9">
        <f t="shared" si="26"/>
        <v>1.4755167606121592E-2</v>
      </c>
      <c r="J204" s="31">
        <f t="shared" si="29"/>
        <v>1.1555163174508161E-4</v>
      </c>
      <c r="K204" s="9">
        <f t="shared" si="27"/>
        <v>0.10672727605283321</v>
      </c>
      <c r="L204" s="9">
        <f t="shared" si="30"/>
        <v>7.9151889997858222E-5</v>
      </c>
      <c r="O204" s="21">
        <f t="shared" si="28"/>
        <v>136540.26655509879</v>
      </c>
    </row>
    <row r="205" spans="1:15" x14ac:dyDescent="0.25">
      <c r="A205" s="1">
        <v>38047</v>
      </c>
      <c r="B205">
        <v>9.98</v>
      </c>
      <c r="C205">
        <v>10.09</v>
      </c>
      <c r="D205">
        <v>9.9600000000000009</v>
      </c>
      <c r="E205">
        <v>10</v>
      </c>
      <c r="F205">
        <v>4.5600589999999999</v>
      </c>
      <c r="G205">
        <v>0</v>
      </c>
      <c r="H205" s="9">
        <f t="shared" si="25"/>
        <v>7.0370218237115747E-3</v>
      </c>
      <c r="I205" s="9">
        <f t="shared" si="26"/>
        <v>3.8836017527852762E-2</v>
      </c>
      <c r="J205" s="31">
        <f t="shared" si="29"/>
        <v>7.7310257831164408E-5</v>
      </c>
      <c r="K205" s="9">
        <f t="shared" si="27"/>
        <v>0.13447708373501846</v>
      </c>
      <c r="L205" s="9">
        <f t="shared" si="30"/>
        <v>6.5770810867937901E-5</v>
      </c>
      <c r="O205" s="21">
        <f t="shared" si="28"/>
        <v>139054.93269645362</v>
      </c>
    </row>
    <row r="206" spans="1:15" x14ac:dyDescent="0.25">
      <c r="A206" s="1">
        <v>38018</v>
      </c>
      <c r="B206">
        <v>9.92</v>
      </c>
      <c r="C206">
        <v>10</v>
      </c>
      <c r="D206">
        <v>9.92</v>
      </c>
      <c r="E206">
        <v>9.9700000000000006</v>
      </c>
      <c r="F206">
        <v>4.5281940000000001</v>
      </c>
      <c r="G206">
        <v>0</v>
      </c>
      <c r="H206" s="9">
        <f t="shared" si="25"/>
        <v>9.0961844962400736E-3</v>
      </c>
      <c r="I206" s="9">
        <f t="shared" si="26"/>
        <v>3.7985715471146951E-2</v>
      </c>
      <c r="J206" s="31">
        <f t="shared" si="29"/>
        <v>7.7863686713433306E-5</v>
      </c>
      <c r="K206" s="9">
        <f t="shared" si="27"/>
        <v>0.15009930864925</v>
      </c>
      <c r="L206" s="9">
        <f t="shared" si="30"/>
        <v>7.7380760687606961E-5</v>
      </c>
      <c r="O206" s="21">
        <f t="shared" si="28"/>
        <v>138083.23793759799</v>
      </c>
    </row>
    <row r="207" spans="1:15" x14ac:dyDescent="0.25">
      <c r="A207" s="1">
        <v>37987</v>
      </c>
      <c r="B207">
        <v>9.86</v>
      </c>
      <c r="C207">
        <v>9.98</v>
      </c>
      <c r="D207">
        <v>9.86</v>
      </c>
      <c r="E207">
        <v>9.92</v>
      </c>
      <c r="F207">
        <v>4.4873760000000003</v>
      </c>
      <c r="G207">
        <v>0</v>
      </c>
      <c r="H207" s="9">
        <f t="shared" si="25"/>
        <v>9.140195541354942E-3</v>
      </c>
      <c r="I207" s="9">
        <f t="shared" si="26"/>
        <v>2.7603039086863262E-2</v>
      </c>
      <c r="J207" s="31">
        <f t="shared" si="29"/>
        <v>7.6215696827244928E-5</v>
      </c>
      <c r="K207" s="9">
        <f t="shared" si="27"/>
        <v>0.12766755718217809</v>
      </c>
      <c r="L207" s="9">
        <f t="shared" si="30"/>
        <v>7.9019285235095441E-5</v>
      </c>
      <c r="O207" s="21">
        <f t="shared" si="28"/>
        <v>136838.5294277292</v>
      </c>
    </row>
    <row r="208" spans="1:15" x14ac:dyDescent="0.25">
      <c r="A208" s="1">
        <v>37956</v>
      </c>
      <c r="B208">
        <v>9.83</v>
      </c>
      <c r="C208">
        <v>9.93</v>
      </c>
      <c r="D208">
        <v>9.83</v>
      </c>
      <c r="E208">
        <v>9.8699999999999992</v>
      </c>
      <c r="F208">
        <v>4.4467319999999999</v>
      </c>
      <c r="G208">
        <v>0</v>
      </c>
      <c r="H208" s="9">
        <f t="shared" si="25"/>
        <v>7.6239149602081091E-3</v>
      </c>
      <c r="I208" s="9">
        <f t="shared" si="26"/>
        <v>2.5796637804833544E-2</v>
      </c>
      <c r="J208" s="31">
        <f t="shared" si="29"/>
        <v>7.2471329223296755E-5</v>
      </c>
      <c r="K208" s="9">
        <f t="shared" si="27"/>
        <v>0.13155479961341091</v>
      </c>
      <c r="L208" s="9">
        <f t="shared" si="30"/>
        <v>8.1711583810443176E-5</v>
      </c>
      <c r="O208" s="21">
        <f t="shared" si="28"/>
        <v>135599.12689269299</v>
      </c>
    </row>
    <row r="209" spans="1:15" x14ac:dyDescent="0.25">
      <c r="A209" s="1">
        <v>37926</v>
      </c>
      <c r="B209">
        <v>9.84</v>
      </c>
      <c r="C209">
        <v>9.93</v>
      </c>
      <c r="D209">
        <v>9.83</v>
      </c>
      <c r="E209">
        <v>9.84</v>
      </c>
      <c r="F209">
        <v>4.413087</v>
      </c>
      <c r="G209">
        <v>0</v>
      </c>
      <c r="H209" s="9">
        <f t="shared" si="25"/>
        <v>4.5658701547382653E-3</v>
      </c>
      <c r="I209" s="9">
        <f t="shared" si="26"/>
        <v>2.1508191348114287E-2</v>
      </c>
      <c r="J209" s="31">
        <f t="shared" si="29"/>
        <v>7.7187048011271599E-5</v>
      </c>
      <c r="K209" s="9">
        <f t="shared" si="27"/>
        <v>0.13903135462047106</v>
      </c>
      <c r="L209" s="9">
        <f t="shared" si="30"/>
        <v>8.4398161842912445E-5</v>
      </c>
      <c r="O209" s="21">
        <f t="shared" si="28"/>
        <v>134573.152621182</v>
      </c>
    </row>
    <row r="210" spans="1:15" x14ac:dyDescent="0.25">
      <c r="A210" s="1">
        <v>37895</v>
      </c>
      <c r="B210">
        <v>9.9700000000000006</v>
      </c>
      <c r="C210">
        <v>9.9700000000000006</v>
      </c>
      <c r="D210">
        <v>9.85</v>
      </c>
      <c r="E210">
        <v>9.85</v>
      </c>
      <c r="F210">
        <v>4.3930290000000003</v>
      </c>
      <c r="G210">
        <v>0</v>
      </c>
      <c r="H210" s="9">
        <f t="shared" si="25"/>
        <v>-5.5528403808527511E-3</v>
      </c>
      <c r="I210" s="9">
        <f t="shared" si="26"/>
        <v>2.843812813790958E-2</v>
      </c>
      <c r="J210" s="31">
        <f t="shared" si="29"/>
        <v>7.7431344543671206E-5</v>
      </c>
      <c r="K210" s="9">
        <f t="shared" si="27"/>
        <v>0.1309781441782944</v>
      </c>
      <c r="L210" s="9">
        <f t="shared" si="30"/>
        <v>9.027299308355924E-5</v>
      </c>
      <c r="O210" s="21">
        <f t="shared" si="28"/>
        <v>133961.5017982375</v>
      </c>
    </row>
    <row r="211" spans="1:15" x14ac:dyDescent="0.25">
      <c r="A211" s="1">
        <v>37865</v>
      </c>
      <c r="B211">
        <v>9.82</v>
      </c>
      <c r="C211">
        <v>9.9600000000000009</v>
      </c>
      <c r="D211">
        <v>9.8000000000000007</v>
      </c>
      <c r="E211">
        <v>9.9600000000000009</v>
      </c>
      <c r="F211">
        <v>4.4175589999999998</v>
      </c>
      <c r="G211">
        <v>0</v>
      </c>
      <c r="H211" s="9">
        <f t="shared" si="25"/>
        <v>2.044748478935627E-2</v>
      </c>
      <c r="I211" s="9">
        <f t="shared" si="26"/>
        <v>3.415680065773135E-2</v>
      </c>
      <c r="J211" s="31">
        <f t="shared" si="29"/>
        <v>7.1312937441003537E-5</v>
      </c>
      <c r="K211" s="9">
        <f t="shared" si="27"/>
        <v>0.12990527082578787</v>
      </c>
      <c r="L211" s="9">
        <f t="shared" si="30"/>
        <v>8.6895726954393736E-5</v>
      </c>
      <c r="O211" s="21">
        <f t="shared" si="28"/>
        <v>134709.52227320152</v>
      </c>
    </row>
    <row r="212" spans="1:15" x14ac:dyDescent="0.25">
      <c r="A212" s="1">
        <v>37834</v>
      </c>
      <c r="B212">
        <v>9.92</v>
      </c>
      <c r="C212">
        <v>9.98</v>
      </c>
      <c r="D212">
        <v>9.82</v>
      </c>
      <c r="E212">
        <v>9.82</v>
      </c>
      <c r="F212">
        <v>4.3290410000000001</v>
      </c>
      <c r="G212">
        <v>0</v>
      </c>
      <c r="H212" s="9">
        <f t="shared" si="25"/>
        <v>-4.622288891791065E-3</v>
      </c>
      <c r="I212" s="9">
        <f t="shared" si="26"/>
        <v>1.5397588072416488E-2</v>
      </c>
      <c r="J212" s="31">
        <f t="shared" si="29"/>
        <v>4.9260036347676062E-5</v>
      </c>
      <c r="K212" s="9">
        <f t="shared" si="27"/>
        <v>0.1200490239960922</v>
      </c>
      <c r="L212" s="9">
        <f t="shared" si="30"/>
        <v>8.3781345756092055E-5</v>
      </c>
      <c r="O212" s="21">
        <f t="shared" si="28"/>
        <v>132010.24480060203</v>
      </c>
    </row>
    <row r="213" spans="1:15" x14ac:dyDescent="0.25">
      <c r="A213" s="1">
        <v>37803</v>
      </c>
      <c r="B213">
        <v>10.11</v>
      </c>
      <c r="C213">
        <v>10.130000000000001</v>
      </c>
      <c r="D213">
        <v>9.92</v>
      </c>
      <c r="E213">
        <v>9.92</v>
      </c>
      <c r="F213">
        <v>4.3491439999999999</v>
      </c>
      <c r="G213">
        <v>0</v>
      </c>
      <c r="H213" s="9">
        <f t="shared" si="25"/>
        <v>-1.3647679540682196E-2</v>
      </c>
      <c r="I213" s="9">
        <f t="shared" si="26"/>
        <v>3.1638393420504521E-2</v>
      </c>
      <c r="J213" s="31">
        <f t="shared" si="29"/>
        <v>5.7683066786361838E-5</v>
      </c>
      <c r="K213" s="9">
        <f t="shared" si="27"/>
        <v>0.14528615405682266</v>
      </c>
      <c r="L213" s="9">
        <f t="shared" si="30"/>
        <v>7.9710353083644253E-5</v>
      </c>
      <c r="O213" s="21">
        <f t="shared" si="28"/>
        <v>132623.26785841701</v>
      </c>
    </row>
    <row r="214" spans="1:15" x14ac:dyDescent="0.25">
      <c r="A214" s="1">
        <v>37773</v>
      </c>
      <c r="B214">
        <v>10.17</v>
      </c>
      <c r="C214">
        <v>10.19</v>
      </c>
      <c r="D214">
        <v>10.11</v>
      </c>
      <c r="E214">
        <v>10.11</v>
      </c>
      <c r="F214">
        <v>4.4093210000000003</v>
      </c>
      <c r="G214">
        <v>0</v>
      </c>
      <c r="H214" s="9">
        <f t="shared" si="25"/>
        <v>-7.177356629637239E-4</v>
      </c>
      <c r="I214" s="9">
        <f t="shared" si="26"/>
        <v>6.200844438770977E-2</v>
      </c>
      <c r="J214" s="31">
        <f t="shared" si="29"/>
        <v>3.7290482034503591E-5</v>
      </c>
      <c r="K214" s="9">
        <f t="shared" si="27"/>
        <v>0.17241860672885789</v>
      </c>
      <c r="L214" s="9">
        <f t="shared" si="30"/>
        <v>6.9341088239844656E-5</v>
      </c>
      <c r="O214" s="21">
        <f t="shared" si="28"/>
        <v>134458.31180957521</v>
      </c>
    </row>
    <row r="215" spans="1:15" x14ac:dyDescent="0.25">
      <c r="A215" s="1">
        <v>37742</v>
      </c>
      <c r="B215">
        <v>10.17</v>
      </c>
      <c r="C215">
        <v>10.220000000000001</v>
      </c>
      <c r="D215">
        <v>10.16</v>
      </c>
      <c r="E215">
        <v>10.17</v>
      </c>
      <c r="F215">
        <v>4.4124879999999997</v>
      </c>
      <c r="G215">
        <v>0</v>
      </c>
      <c r="H215" s="9">
        <f t="shared" si="25"/>
        <v>5.2175775158698262E-3</v>
      </c>
      <c r="I215" s="9">
        <f t="shared" si="26"/>
        <v>8.0344820072212469E-2</v>
      </c>
      <c r="J215" s="31">
        <f t="shared" si="29"/>
        <v>3.2745014245433167E-5</v>
      </c>
      <c r="K215" s="9">
        <f t="shared" si="27"/>
        <v>0.19701592951082933</v>
      </c>
      <c r="L215" s="9">
        <f t="shared" si="30"/>
        <v>6.6454045199628529E-5</v>
      </c>
      <c r="O215" s="21">
        <f t="shared" si="28"/>
        <v>134554.88665035021</v>
      </c>
    </row>
    <row r="216" spans="1:15" x14ac:dyDescent="0.25">
      <c r="A216" s="1">
        <v>37712</v>
      </c>
      <c r="B216">
        <v>10.16</v>
      </c>
      <c r="C216">
        <v>10.210000000000001</v>
      </c>
      <c r="D216">
        <v>10.15</v>
      </c>
      <c r="E216">
        <v>10.17</v>
      </c>
      <c r="F216">
        <v>4.3895850000000003</v>
      </c>
      <c r="G216">
        <v>0</v>
      </c>
      <c r="H216" s="9">
        <f t="shared" si="25"/>
        <v>6.212747697297163E-3</v>
      </c>
      <c r="I216" s="9">
        <f t="shared" si="26"/>
        <v>8.4973841996066238E-2</v>
      </c>
      <c r="J216" s="31">
        <f t="shared" si="29"/>
        <v>3.2397562354105531E-5</v>
      </c>
      <c r="K216" s="9">
        <f t="shared" si="27"/>
        <v>0.19761507467931452</v>
      </c>
      <c r="L216" s="9">
        <f t="shared" si="30"/>
        <v>6.6207680588453905E-5</v>
      </c>
      <c r="O216" s="21">
        <f t="shared" si="28"/>
        <v>133856.48008948186</v>
      </c>
    </row>
    <row r="217" spans="1:15" x14ac:dyDescent="0.25">
      <c r="A217" s="1">
        <v>37681</v>
      </c>
      <c r="B217">
        <v>10.23</v>
      </c>
      <c r="C217">
        <v>10.25</v>
      </c>
      <c r="D217">
        <v>10.15</v>
      </c>
      <c r="E217">
        <v>10.16</v>
      </c>
      <c r="F217">
        <v>4.362482</v>
      </c>
      <c r="G217">
        <v>0</v>
      </c>
      <c r="H217" s="9">
        <f t="shared" si="25"/>
        <v>-9.9751811264820692E-4</v>
      </c>
      <c r="I217" s="9">
        <f t="shared" si="26"/>
        <v>8.532276823754055E-2</v>
      </c>
      <c r="J217" s="31">
        <f t="shared" si="29"/>
        <v>4.7263898595365819E-5</v>
      </c>
      <c r="K217" s="9">
        <f t="shared" si="27"/>
        <v>0.19826844345316977</v>
      </c>
      <c r="L217" s="9">
        <f t="shared" si="30"/>
        <v>7.3251242991745127E-5</v>
      </c>
      <c r="O217" s="21">
        <f t="shared" si="28"/>
        <v>133029.99827403342</v>
      </c>
    </row>
    <row r="218" spans="1:15" x14ac:dyDescent="0.25">
      <c r="A218" s="1">
        <v>37653</v>
      </c>
      <c r="B218">
        <v>10.19</v>
      </c>
      <c r="C218">
        <v>10.25</v>
      </c>
      <c r="D218">
        <v>10.19</v>
      </c>
      <c r="E218">
        <v>10.220000000000001</v>
      </c>
      <c r="F218">
        <v>4.3668380000000004</v>
      </c>
      <c r="G218">
        <v>0</v>
      </c>
      <c r="H218" s="9">
        <f t="shared" si="25"/>
        <v>7.3662496949184813E-3</v>
      </c>
      <c r="I218" s="9">
        <f t="shared" si="26"/>
        <v>0.10911709277104162</v>
      </c>
      <c r="J218" s="31">
        <f t="shared" si="29"/>
        <v>7.1664662744679405E-5</v>
      </c>
      <c r="K218" s="9">
        <f t="shared" si="27"/>
        <v>0.19324413500253446</v>
      </c>
      <c r="L218" s="9">
        <f t="shared" si="30"/>
        <v>7.1420701877825693E-5</v>
      </c>
      <c r="O218" s="21">
        <f t="shared" si="28"/>
        <v>133162.83060949791</v>
      </c>
    </row>
    <row r="219" spans="1:15" x14ac:dyDescent="0.25">
      <c r="A219" s="1">
        <v>37622</v>
      </c>
      <c r="B219">
        <v>10.18</v>
      </c>
      <c r="C219">
        <v>10.26</v>
      </c>
      <c r="D219">
        <v>10.18</v>
      </c>
      <c r="E219">
        <v>10.199999999999999</v>
      </c>
      <c r="F219">
        <v>4.3349060000000001</v>
      </c>
      <c r="G219">
        <v>0</v>
      </c>
      <c r="H219" s="9">
        <f t="shared" si="25"/>
        <v>3.4114414069083337E-3</v>
      </c>
      <c r="I219" s="9">
        <f t="shared" si="26"/>
        <v>8.9352187031879401E-2</v>
      </c>
      <c r="J219" s="31">
        <f t="shared" si="29"/>
        <v>7.3543574116775114E-5</v>
      </c>
      <c r="K219" s="9">
        <f t="shared" si="27"/>
        <v>0.1869394943445967</v>
      </c>
      <c r="L219" s="9">
        <f t="shared" si="30"/>
        <v>7.2046863040960564E-5</v>
      </c>
      <c r="O219" s="21">
        <f t="shared" si="28"/>
        <v>132189.09274539063</v>
      </c>
    </row>
    <row r="220" spans="1:15" x14ac:dyDescent="0.25">
      <c r="A220" s="1">
        <v>37591</v>
      </c>
      <c r="B220">
        <v>10.130000000000001</v>
      </c>
      <c r="C220">
        <v>10.28</v>
      </c>
      <c r="D220">
        <v>10.130000000000001</v>
      </c>
      <c r="E220">
        <v>10.220000000000001</v>
      </c>
      <c r="F220">
        <v>4.3201679999999998</v>
      </c>
      <c r="G220">
        <v>0</v>
      </c>
      <c r="H220" s="9">
        <f t="shared" si="25"/>
        <v>1.1380869819274136E-2</v>
      </c>
      <c r="I220" s="9">
        <f t="shared" si="26"/>
        <v>9.9348203475331992E-2</v>
      </c>
      <c r="J220" s="31">
        <f t="shared" si="29"/>
        <v>7.3839244419176287E-5</v>
      </c>
      <c r="K220" s="9">
        <f t="shared" si="27"/>
        <v>0.19638208188418413</v>
      </c>
      <c r="L220" s="9">
        <f t="shared" si="30"/>
        <v>7.1750921041567459E-5</v>
      </c>
      <c r="O220" s="21">
        <f t="shared" si="28"/>
        <v>131739.67057824755</v>
      </c>
    </row>
    <row r="221" spans="1:15" x14ac:dyDescent="0.25">
      <c r="A221" s="1">
        <v>37561</v>
      </c>
      <c r="B221">
        <v>10.199999999999999</v>
      </c>
      <c r="C221">
        <v>10.24</v>
      </c>
      <c r="D221">
        <v>10.16</v>
      </c>
      <c r="E221">
        <v>10.16</v>
      </c>
      <c r="F221">
        <v>4.2715540000000001</v>
      </c>
      <c r="G221">
        <v>0</v>
      </c>
      <c r="H221" s="9">
        <f t="shared" si="25"/>
        <v>-2.3176039814008108E-5</v>
      </c>
      <c r="I221" s="9">
        <f t="shared" si="26"/>
        <v>0.10250125115468871</v>
      </c>
      <c r="J221" s="31">
        <f t="shared" si="29"/>
        <v>8.4335174389211728E-5</v>
      </c>
      <c r="K221" s="9">
        <f t="shared" si="27"/>
        <v>0.19643496856649501</v>
      </c>
      <c r="L221" s="9">
        <f t="shared" si="30"/>
        <v>9.4602505149855878E-5</v>
      </c>
      <c r="O221" s="21">
        <f t="shared" si="28"/>
        <v>130257.23000059157</v>
      </c>
    </row>
    <row r="222" spans="1:15" x14ac:dyDescent="0.25">
      <c r="A222" s="1">
        <v>37530</v>
      </c>
      <c r="B222">
        <v>10.24</v>
      </c>
      <c r="C222">
        <v>10.27</v>
      </c>
      <c r="D222">
        <v>10.18</v>
      </c>
      <c r="E222">
        <v>10.220000000000001</v>
      </c>
      <c r="F222">
        <v>4.2716529999999997</v>
      </c>
      <c r="G222">
        <v>0</v>
      </c>
      <c r="H222" s="9">
        <f t="shared" si="25"/>
        <v>1.9369540002743481E-3</v>
      </c>
      <c r="I222" s="9">
        <f t="shared" si="26"/>
        <v>9.9730091131573023E-2</v>
      </c>
      <c r="J222" s="31">
        <f t="shared" si="29"/>
        <v>9.7257722853719367E-5</v>
      </c>
      <c r="K222" s="9">
        <f t="shared" si="27"/>
        <v>0.23420510965439437</v>
      </c>
      <c r="L222" s="9">
        <f t="shared" si="30"/>
        <v>9.194940746348042E-5</v>
      </c>
      <c r="O222" s="21">
        <f t="shared" si="28"/>
        <v>130260.24891730667</v>
      </c>
    </row>
    <row r="223" spans="1:15" x14ac:dyDescent="0.25">
      <c r="A223" s="1">
        <v>37500</v>
      </c>
      <c r="B223">
        <v>10.24</v>
      </c>
      <c r="C223">
        <v>10.3</v>
      </c>
      <c r="D223">
        <v>10.220000000000001</v>
      </c>
      <c r="E223">
        <v>10.26</v>
      </c>
      <c r="F223">
        <v>4.263395</v>
      </c>
      <c r="G223">
        <v>0</v>
      </c>
      <c r="H223" s="9">
        <f t="shared" si="25"/>
        <v>1.1298307969800961E-2</v>
      </c>
      <c r="I223" s="9">
        <f t="shared" si="26"/>
        <v>9.0473830029731389E-2</v>
      </c>
      <c r="J223" s="31">
        <f t="shared" si="29"/>
        <v>9.5319270589605206E-5</v>
      </c>
      <c r="K223" s="9">
        <f t="shared" si="27"/>
        <v>0.24898198210866521</v>
      </c>
      <c r="L223" s="9">
        <f t="shared" si="30"/>
        <v>8.940097124070504E-5</v>
      </c>
      <c r="O223" s="21">
        <f t="shared" si="28"/>
        <v>130008.42857151569</v>
      </c>
    </row>
    <row r="224" spans="1:15" x14ac:dyDescent="0.25">
      <c r="A224" s="1">
        <v>37469</v>
      </c>
      <c r="B224">
        <v>10.14</v>
      </c>
      <c r="C224">
        <v>10.27</v>
      </c>
      <c r="D224">
        <v>10.14</v>
      </c>
      <c r="E224">
        <v>10.210000000000001</v>
      </c>
      <c r="F224">
        <v>4.2157640000000001</v>
      </c>
      <c r="G224">
        <v>0</v>
      </c>
      <c r="H224" s="9">
        <f t="shared" si="25"/>
        <v>1.5389210163131394E-2</v>
      </c>
      <c r="I224" s="9">
        <f t="shared" si="26"/>
        <v>9.074096401439985E-2</v>
      </c>
      <c r="J224" s="31">
        <f t="shared" si="29"/>
        <v>1.0245314652623296E-4</v>
      </c>
      <c r="K224" s="9">
        <f t="shared" si="27"/>
        <v>0.24703575785327456</v>
      </c>
      <c r="L224" s="9">
        <f t="shared" si="30"/>
        <v>8.9336978831808331E-5</v>
      </c>
      <c r="O224" s="21">
        <f t="shared" si="28"/>
        <v>128555.96370225308</v>
      </c>
    </row>
    <row r="225" spans="1:15" x14ac:dyDescent="0.25">
      <c r="A225" s="1">
        <v>37438</v>
      </c>
      <c r="B225">
        <v>10.02</v>
      </c>
      <c r="C225">
        <v>10.199999999999999</v>
      </c>
      <c r="D225">
        <v>10.02</v>
      </c>
      <c r="E225">
        <v>10.119999999999999</v>
      </c>
      <c r="F225">
        <v>4.1518699999999997</v>
      </c>
      <c r="G225">
        <v>0</v>
      </c>
      <c r="H225" s="9">
        <f t="shared" si="25"/>
        <v>1.6535625278350157E-2</v>
      </c>
      <c r="I225" s="9">
        <f t="shared" si="26"/>
        <v>9.3336809368441256E-2</v>
      </c>
      <c r="J225" s="31">
        <f t="shared" si="29"/>
        <v>9.8332919179952889E-5</v>
      </c>
      <c r="K225" s="9">
        <f t="shared" si="27"/>
        <v>0.23877474419634354</v>
      </c>
      <c r="L225" s="9">
        <f t="shared" si="30"/>
        <v>9.4499893226629046E-5</v>
      </c>
      <c r="O225" s="21">
        <f t="shared" si="28"/>
        <v>126607.57315079152</v>
      </c>
    </row>
    <row r="226" spans="1:15" x14ac:dyDescent="0.25">
      <c r="A226" s="1">
        <v>37408</v>
      </c>
      <c r="B226">
        <v>9.99</v>
      </c>
      <c r="C226">
        <v>10.1</v>
      </c>
      <c r="D226">
        <v>9.99</v>
      </c>
      <c r="E226">
        <v>10.02</v>
      </c>
      <c r="F226">
        <v>4.084333</v>
      </c>
      <c r="G226">
        <v>0</v>
      </c>
      <c r="H226" s="9">
        <f t="shared" si="25"/>
        <v>9.5246969819057781E-3</v>
      </c>
      <c r="I226" s="9">
        <f t="shared" si="26"/>
        <v>8.6005760360086281E-2</v>
      </c>
      <c r="J226" s="31">
        <f t="shared" si="29"/>
        <v>1.0502422607047571E-4</v>
      </c>
      <c r="K226" s="9">
        <f t="shared" si="27"/>
        <v>0.24548092563035892</v>
      </c>
      <c r="L226" s="9" t="s">
        <v>7</v>
      </c>
      <c r="O226" s="21">
        <f t="shared" si="28"/>
        <v>124548.09256303588</v>
      </c>
    </row>
    <row r="227" spans="1:15" x14ac:dyDescent="0.25">
      <c r="A227" s="1">
        <v>37377</v>
      </c>
      <c r="B227">
        <v>9.99</v>
      </c>
      <c r="C227">
        <v>10.06</v>
      </c>
      <c r="D227">
        <v>9.98</v>
      </c>
      <c r="E227">
        <v>9.99</v>
      </c>
      <c r="F227">
        <v>4.0457979999999996</v>
      </c>
      <c r="G227">
        <v>0</v>
      </c>
      <c r="H227" s="9">
        <f t="shared" si="25"/>
        <v>6.5363444685627705E-3</v>
      </c>
      <c r="I227" s="9">
        <f t="shared" si="26"/>
        <v>9.7540583358652552E-2</v>
      </c>
      <c r="J227" s="31">
        <f t="shared" si="29"/>
        <v>1.0561162996310359E-4</v>
      </c>
      <c r="K227" s="9" t="s">
        <v>7</v>
      </c>
      <c r="L227" s="9" t="s">
        <v>7</v>
      </c>
      <c r="O227" s="21">
        <f t="shared" si="28"/>
        <v>123373.0021022638</v>
      </c>
    </row>
    <row r="228" spans="1:15" x14ac:dyDescent="0.25">
      <c r="A228" s="1">
        <v>37347</v>
      </c>
      <c r="B228">
        <v>9.84</v>
      </c>
      <c r="C228">
        <v>10.01</v>
      </c>
      <c r="D228">
        <v>9.84</v>
      </c>
      <c r="E228">
        <v>9.99</v>
      </c>
      <c r="F228">
        <v>4.0195249999999998</v>
      </c>
      <c r="G228">
        <v>0</v>
      </c>
      <c r="H228" s="9">
        <f t="shared" si="25"/>
        <v>2.0904343673962808E-2</v>
      </c>
      <c r="I228" s="9">
        <f t="shared" si="26"/>
        <v>9.665121715387015E-2</v>
      </c>
      <c r="J228" s="31">
        <f t="shared" si="29"/>
        <v>1.0554304621463866E-4</v>
      </c>
      <c r="K228" s="9" t="s">
        <v>7</v>
      </c>
      <c r="L228" s="9" t="s">
        <v>7</v>
      </c>
      <c r="O228" s="21">
        <f t="shared" si="28"/>
        <v>122571.83039664905</v>
      </c>
    </row>
    <row r="229" spans="1:15" x14ac:dyDescent="0.25">
      <c r="A229" s="1">
        <v>37316</v>
      </c>
      <c r="B229">
        <v>9.9700000000000006</v>
      </c>
      <c r="C229">
        <v>9.98</v>
      </c>
      <c r="D229">
        <v>9.84</v>
      </c>
      <c r="E229">
        <v>9.84</v>
      </c>
      <c r="F229">
        <v>3.9372199999999999</v>
      </c>
      <c r="G229">
        <v>0</v>
      </c>
      <c r="H229" s="9">
        <f t="shared" si="25"/>
        <v>-1.0585415733200211E-2</v>
      </c>
      <c r="I229" s="9">
        <f t="shared" si="26"/>
        <v>8.1459242910959628E-2</v>
      </c>
      <c r="J229" s="31">
        <f t="shared" si="29"/>
        <v>1.0263115450426791E-4</v>
      </c>
      <c r="K229" s="9" t="s">
        <v>7</v>
      </c>
      <c r="L229" s="9" t="s">
        <v>7</v>
      </c>
      <c r="O229" s="21">
        <f t="shared" si="28"/>
        <v>120062.01281850332</v>
      </c>
    </row>
    <row r="230" spans="1:15" x14ac:dyDescent="0.25">
      <c r="A230" s="1">
        <v>37288</v>
      </c>
      <c r="B230">
        <v>9.94</v>
      </c>
      <c r="C230">
        <v>10.050000000000001</v>
      </c>
      <c r="D230">
        <v>9.94</v>
      </c>
      <c r="E230">
        <v>10</v>
      </c>
      <c r="F230">
        <v>3.9793430000000001</v>
      </c>
      <c r="G230">
        <v>0</v>
      </c>
      <c r="H230" s="9">
        <f t="shared" si="25"/>
        <v>1.2618856040352681E-2</v>
      </c>
      <c r="I230" s="9">
        <f t="shared" si="26"/>
        <v>8.7360624761758987E-2</v>
      </c>
      <c r="J230" s="31">
        <f t="shared" si="29"/>
        <v>7.7475914195801538E-5</v>
      </c>
      <c r="K230" s="9" t="s">
        <v>7</v>
      </c>
      <c r="L230" s="9" t="s">
        <v>7</v>
      </c>
      <c r="O230" s="21">
        <f t="shared" si="28"/>
        <v>121346.51613961665</v>
      </c>
    </row>
    <row r="231" spans="1:15" x14ac:dyDescent="0.25">
      <c r="A231" s="1">
        <v>37257</v>
      </c>
      <c r="B231">
        <v>9.85</v>
      </c>
      <c r="C231">
        <v>10.01</v>
      </c>
      <c r="D231">
        <v>9.85</v>
      </c>
      <c r="E231">
        <v>9.93</v>
      </c>
      <c r="F231">
        <v>3.929754</v>
      </c>
      <c r="G231">
        <v>0</v>
      </c>
      <c r="H231" s="9">
        <f t="shared" si="25"/>
        <v>1.4281617821088641E-2</v>
      </c>
      <c r="I231" s="9">
        <f t="shared" si="26"/>
        <v>7.6004929670598645E-2</v>
      </c>
      <c r="J231" s="31">
        <f t="shared" si="29"/>
        <v>7.6396480471106333E-5</v>
      </c>
      <c r="K231" s="9" t="s">
        <v>7</v>
      </c>
      <c r="L231" s="9" t="s">
        <v>7</v>
      </c>
      <c r="O231" s="21">
        <f t="shared" si="28"/>
        <v>119834.34380643314</v>
      </c>
    </row>
    <row r="232" spans="1:15" x14ac:dyDescent="0.25">
      <c r="A232" s="1">
        <v>37226</v>
      </c>
      <c r="B232">
        <v>9.9600000000000009</v>
      </c>
      <c r="C232">
        <v>9.98</v>
      </c>
      <c r="D232">
        <v>9.83</v>
      </c>
      <c r="E232">
        <v>9.8800000000000008</v>
      </c>
      <c r="F232">
        <v>3.8744209999999999</v>
      </c>
      <c r="G232">
        <v>0</v>
      </c>
      <c r="H232" s="9">
        <f t="shared" si="25"/>
        <v>-2.5366387644126321E-3</v>
      </c>
      <c r="I232" s="9">
        <f t="shared" si="26"/>
        <v>7.2941575900706337E-2</v>
      </c>
      <c r="J232" s="31">
        <f t="shared" si="29"/>
        <v>7.3351332442405631E-5</v>
      </c>
      <c r="K232" s="9" t="s">
        <v>7</v>
      </c>
      <c r="L232" s="9" t="s">
        <v>7</v>
      </c>
      <c r="O232" s="21">
        <f t="shared" si="28"/>
        <v>118147.01331555728</v>
      </c>
    </row>
    <row r="233" spans="1:15" x14ac:dyDescent="0.25">
      <c r="A233" s="1">
        <v>37196</v>
      </c>
      <c r="B233">
        <v>10.07</v>
      </c>
      <c r="C233">
        <v>10.1</v>
      </c>
      <c r="D233">
        <v>9.91</v>
      </c>
      <c r="E233">
        <v>9.9499999999999993</v>
      </c>
      <c r="F233">
        <v>3.884274</v>
      </c>
      <c r="G233">
        <v>0</v>
      </c>
      <c r="H233" s="9">
        <f t="shared" si="25"/>
        <v>-6.4961971234415656E-3</v>
      </c>
      <c r="I233" s="9">
        <f t="shared" si="26"/>
        <v>8.7960316337720126E-2</v>
      </c>
      <c r="J233" s="31">
        <f t="shared" si="29"/>
        <v>1.1185545728259806E-4</v>
      </c>
      <c r="K233" s="9" t="s">
        <v>7</v>
      </c>
      <c r="L233" s="9" t="s">
        <v>7</v>
      </c>
      <c r="O233" s="21">
        <f t="shared" si="28"/>
        <v>118447.47176398047</v>
      </c>
    </row>
    <row r="234" spans="1:15" x14ac:dyDescent="0.25">
      <c r="A234" s="1">
        <v>37165</v>
      </c>
      <c r="B234">
        <v>10</v>
      </c>
      <c r="C234">
        <v>10.07</v>
      </c>
      <c r="D234">
        <v>9.99</v>
      </c>
      <c r="E234">
        <v>10.06</v>
      </c>
      <c r="F234">
        <v>3.909672</v>
      </c>
      <c r="G234">
        <v>0</v>
      </c>
      <c r="H234" s="9">
        <f t="shared" si="25"/>
        <v>1.1546046282502215E-2</v>
      </c>
      <c r="I234" s="9">
        <f t="shared" si="26"/>
        <v>0.1296182436805414</v>
      </c>
      <c r="J234" s="31">
        <f t="shared" si="29"/>
        <v>8.6436403616928085E-5</v>
      </c>
      <c r="K234" s="9" t="s">
        <v>7</v>
      </c>
      <c r="L234" s="9" t="s">
        <v>7</v>
      </c>
      <c r="O234" s="21">
        <f t="shared" si="28"/>
        <v>119221.96112489105</v>
      </c>
    </row>
    <row r="235" spans="1:15" x14ac:dyDescent="0.25">
      <c r="A235" s="1">
        <v>37135</v>
      </c>
      <c r="B235">
        <v>9.82</v>
      </c>
      <c r="C235">
        <v>10.029999999999999</v>
      </c>
      <c r="D235">
        <v>9.82</v>
      </c>
      <c r="E235">
        <v>9.99</v>
      </c>
      <c r="F235">
        <v>3.865046</v>
      </c>
      <c r="G235">
        <v>0</v>
      </c>
      <c r="H235" s="9">
        <f t="shared" si="25"/>
        <v>1.7805726504504394E-2</v>
      </c>
      <c r="I235" s="9">
        <f t="shared" si="26"/>
        <v>0.13228373491575796</v>
      </c>
      <c r="J235" s="31">
        <f t="shared" si="29"/>
        <v>8.6669409685508723E-5</v>
      </c>
      <c r="K235" s="9" t="s">
        <v>7</v>
      </c>
      <c r="L235" s="9" t="s">
        <v>7</v>
      </c>
      <c r="O235" s="21">
        <f t="shared" si="28"/>
        <v>117861.13105086965</v>
      </c>
    </row>
    <row r="236" spans="1:15" x14ac:dyDescent="0.25">
      <c r="A236" s="1">
        <v>37104</v>
      </c>
      <c r="B236">
        <v>9.7899999999999991</v>
      </c>
      <c r="C236">
        <v>9.91</v>
      </c>
      <c r="D236">
        <v>9.76</v>
      </c>
      <c r="E236">
        <v>9.86</v>
      </c>
      <c r="F236">
        <v>3.7974299999999999</v>
      </c>
      <c r="G236">
        <v>0</v>
      </c>
      <c r="H236" s="9">
        <f t="shared" si="25"/>
        <v>9.7195440636702064E-3</v>
      </c>
      <c r="I236" s="9">
        <f t="shared" si="26"/>
        <v>0.12329129380694938</v>
      </c>
      <c r="J236" s="31">
        <f t="shared" si="29"/>
        <v>8.2755924587834954E-5</v>
      </c>
      <c r="K236" s="9" t="s">
        <v>7</v>
      </c>
      <c r="L236" s="9" t="s">
        <v>7</v>
      </c>
      <c r="O236" s="21">
        <f t="shared" si="28"/>
        <v>115799.24142856358</v>
      </c>
    </row>
    <row r="237" spans="1:15" x14ac:dyDescent="0.25">
      <c r="A237" s="1">
        <v>37073</v>
      </c>
      <c r="B237">
        <v>9.69</v>
      </c>
      <c r="C237">
        <v>9.83</v>
      </c>
      <c r="D237">
        <v>9.67</v>
      </c>
      <c r="E237">
        <v>9.81</v>
      </c>
      <c r="F237">
        <v>3.7608760000000001</v>
      </c>
      <c r="G237">
        <v>0</v>
      </c>
      <c r="H237" s="9">
        <f t="shared" si="25"/>
        <v>2.0247189548157452E-2</v>
      </c>
      <c r="I237" s="9">
        <f t="shared" si="26"/>
        <v>0.12211562617667897</v>
      </c>
      <c r="J237" s="31">
        <f t="shared" si="29"/>
        <v>9.3656633898749463E-5</v>
      </c>
      <c r="K237" s="9" t="s">
        <v>7</v>
      </c>
      <c r="L237" s="9" t="s">
        <v>7</v>
      </c>
      <c r="O237" s="21">
        <f t="shared" si="28"/>
        <v>114684.55979620178</v>
      </c>
    </row>
    <row r="238" spans="1:15" x14ac:dyDescent="0.25">
      <c r="A238" s="1">
        <v>37043</v>
      </c>
      <c r="B238">
        <v>9.68</v>
      </c>
      <c r="C238">
        <v>9.7899999999999991</v>
      </c>
      <c r="D238">
        <v>9.66</v>
      </c>
      <c r="E238">
        <v>9.66</v>
      </c>
      <c r="F238">
        <v>3.6862400000000002</v>
      </c>
      <c r="G238">
        <v>0</v>
      </c>
      <c r="H238" s="9">
        <f t="shared" si="25"/>
        <v>5.7207214089432705E-3</v>
      </c>
      <c r="I238" s="9">
        <f t="shared" si="26"/>
        <v>0.12408601534097601</v>
      </c>
      <c r="J238" s="31" t="s">
        <v>7</v>
      </c>
      <c r="K238" s="9"/>
      <c r="L238" s="9" t="s">
        <v>7</v>
      </c>
      <c r="O238" s="21">
        <f t="shared" si="28"/>
        <v>112408.6015340976</v>
      </c>
    </row>
    <row r="239" spans="1:15" x14ac:dyDescent="0.25">
      <c r="A239" s="1">
        <v>37012</v>
      </c>
      <c r="B239">
        <v>9.64</v>
      </c>
      <c r="C239">
        <v>9.6999999999999993</v>
      </c>
      <c r="D239">
        <v>9.59</v>
      </c>
      <c r="E239">
        <v>9.65</v>
      </c>
      <c r="F239">
        <v>3.6652719999999999</v>
      </c>
      <c r="G239">
        <v>0</v>
      </c>
      <c r="H239" s="9">
        <f t="shared" si="25"/>
        <v>6.76169535426995E-3</v>
      </c>
      <c r="I239" s="9"/>
      <c r="J239" s="31" t="s">
        <v>7</v>
      </c>
      <c r="K239" s="9"/>
      <c r="L239" s="9" t="s">
        <v>7</v>
      </c>
      <c r="O239" s="21">
        <f t="shared" si="28"/>
        <v>111769.20107266074</v>
      </c>
    </row>
    <row r="240" spans="1:15" x14ac:dyDescent="0.25">
      <c r="A240" s="1">
        <v>36982</v>
      </c>
      <c r="B240">
        <v>9.7200000000000006</v>
      </c>
      <c r="C240">
        <v>9.76</v>
      </c>
      <c r="D240">
        <v>9.6300000000000008</v>
      </c>
      <c r="E240">
        <v>9.6300000000000008</v>
      </c>
      <c r="F240">
        <v>3.6406550000000002</v>
      </c>
      <c r="G240">
        <v>0</v>
      </c>
      <c r="H240" s="9">
        <f t="shared" si="25"/>
        <v>-5.1863095636586701E-3</v>
      </c>
      <c r="I240" s="9"/>
      <c r="J240" s="31" t="s">
        <v>7</v>
      </c>
      <c r="K240" s="9"/>
      <c r="L240" s="9" t="s">
        <v>7</v>
      </c>
      <c r="O240" s="21">
        <f t="shared" si="28"/>
        <v>111018.52761028042</v>
      </c>
    </row>
    <row r="241" spans="1:15" x14ac:dyDescent="0.25">
      <c r="A241" s="1">
        <v>36951</v>
      </c>
      <c r="B241">
        <v>9.76</v>
      </c>
      <c r="C241">
        <v>9.83</v>
      </c>
      <c r="D241">
        <v>9.73</v>
      </c>
      <c r="E241">
        <v>9.73</v>
      </c>
      <c r="F241">
        <v>3.6596350000000002</v>
      </c>
      <c r="G241">
        <v>0</v>
      </c>
      <c r="H241" s="9">
        <f t="shared" si="25"/>
        <v>2.0437159158210655E-3</v>
      </c>
      <c r="I241" s="9"/>
      <c r="J241" s="31" t="s">
        <v>7</v>
      </c>
      <c r="K241" s="9"/>
      <c r="L241" s="9" t="s">
        <v>7</v>
      </c>
      <c r="O241" s="21">
        <f t="shared" si="28"/>
        <v>111597.30578454937</v>
      </c>
    </row>
    <row r="242" spans="1:15" x14ac:dyDescent="0.25">
      <c r="A242" s="1">
        <v>36923</v>
      </c>
      <c r="B242">
        <v>9.7100000000000009</v>
      </c>
      <c r="C242">
        <v>9.7899999999999991</v>
      </c>
      <c r="D242">
        <v>9.68</v>
      </c>
      <c r="E242">
        <v>9.76</v>
      </c>
      <c r="F242">
        <v>3.6521710000000001</v>
      </c>
      <c r="G242">
        <v>0</v>
      </c>
      <c r="H242" s="9">
        <f t="shared" si="25"/>
        <v>1.1393988469208364E-2</v>
      </c>
      <c r="I242" s="9"/>
      <c r="J242" s="31" t="s">
        <v>7</v>
      </c>
      <c r="K242" s="9"/>
      <c r="L242" s="9" t="s">
        <v>7</v>
      </c>
      <c r="O242" s="21">
        <f t="shared" si="28"/>
        <v>111369.69776069566</v>
      </c>
    </row>
    <row r="243" spans="1:15" x14ac:dyDescent="0.25">
      <c r="A243" s="1">
        <v>36892</v>
      </c>
      <c r="B243">
        <v>9.7200000000000006</v>
      </c>
      <c r="C243">
        <v>9.75</v>
      </c>
      <c r="D243">
        <v>9.65</v>
      </c>
      <c r="E243">
        <v>9.6999999999999993</v>
      </c>
      <c r="F243">
        <v>3.611027</v>
      </c>
      <c r="G243">
        <v>0</v>
      </c>
      <c r="H243" s="9">
        <f t="shared" si="25"/>
        <v>1.1425578428310787E-2</v>
      </c>
      <c r="I243" s="9"/>
      <c r="J243" s="31" t="s">
        <v>7</v>
      </c>
      <c r="K243" s="9"/>
      <c r="L243" s="9" t="s">
        <v>7</v>
      </c>
      <c r="O243" s="21">
        <f t="shared" si="28"/>
        <v>110115.04817154279</v>
      </c>
    </row>
    <row r="244" spans="1:15" x14ac:dyDescent="0.25">
      <c r="A244" s="1">
        <v>36861</v>
      </c>
      <c r="B244">
        <v>9.4499999999999993</v>
      </c>
      <c r="C244">
        <v>9.74</v>
      </c>
      <c r="D244">
        <v>9.4499999999999993</v>
      </c>
      <c r="E244">
        <v>9.66</v>
      </c>
      <c r="F244">
        <v>3.5702349999999998</v>
      </c>
      <c r="G244">
        <v>0</v>
      </c>
      <c r="H244" s="9">
        <f t="shared" si="25"/>
        <v>3.1544996671535999E-2</v>
      </c>
      <c r="I244" s="9"/>
      <c r="J244" s="31" t="s">
        <v>7</v>
      </c>
      <c r="K244" s="9"/>
      <c r="L244" s="9" t="s">
        <v>7</v>
      </c>
      <c r="O244" s="21">
        <f t="shared" si="28"/>
        <v>108871.13250848804</v>
      </c>
    </row>
    <row r="245" spans="1:15" x14ac:dyDescent="0.25">
      <c r="A245" s="1">
        <v>36831</v>
      </c>
      <c r="B245">
        <v>9.34</v>
      </c>
      <c r="C245">
        <v>9.4700000000000006</v>
      </c>
      <c r="D245">
        <v>9.32</v>
      </c>
      <c r="E245">
        <v>9.4600000000000009</v>
      </c>
      <c r="F245">
        <v>3.4610560000000001</v>
      </c>
      <c r="G245">
        <v>0</v>
      </c>
      <c r="H245" s="9">
        <f t="shared" si="25"/>
        <v>1.393292975881626E-2</v>
      </c>
      <c r="I245" s="9"/>
      <c r="J245" s="31" t="s">
        <v>7</v>
      </c>
      <c r="K245" s="9"/>
      <c r="L245" s="9" t="s">
        <v>7</v>
      </c>
      <c r="O245" s="21">
        <f t="shared" si="28"/>
        <v>105541.81626567931</v>
      </c>
    </row>
    <row r="246" spans="1:15" x14ac:dyDescent="0.25">
      <c r="A246" s="1">
        <v>36800</v>
      </c>
      <c r="B246">
        <v>9.3000000000000007</v>
      </c>
      <c r="C246">
        <v>9.41</v>
      </c>
      <c r="D246">
        <v>9.2799999999999994</v>
      </c>
      <c r="E246">
        <v>9.33</v>
      </c>
      <c r="F246">
        <v>3.4134959999999999</v>
      </c>
      <c r="G246">
        <v>0</v>
      </c>
      <c r="H246" s="9">
        <f t="shared" si="25"/>
        <v>9.7224539345943037E-3</v>
      </c>
      <c r="I246" s="9"/>
      <c r="J246" s="31" t="s">
        <v>7</v>
      </c>
      <c r="K246" s="9"/>
      <c r="L246" s="9" t="s">
        <v>7</v>
      </c>
      <c r="O246" s="21">
        <f t="shared" si="28"/>
        <v>104091.51647810126</v>
      </c>
    </row>
    <row r="247" spans="1:15" x14ac:dyDescent="0.25">
      <c r="A247" s="1">
        <v>36770</v>
      </c>
      <c r="B247">
        <v>9.27</v>
      </c>
      <c r="C247">
        <v>9.32</v>
      </c>
      <c r="D247">
        <v>9.24</v>
      </c>
      <c r="E247">
        <v>9.2899999999999991</v>
      </c>
      <c r="F247">
        <v>3.3806280000000002</v>
      </c>
      <c r="G247">
        <v>0</v>
      </c>
      <c r="H247" s="9">
        <f t="shared" si="25"/>
        <v>8.6627437571496508E-3</v>
      </c>
      <c r="I247" s="9"/>
      <c r="J247" s="31" t="s">
        <v>7</v>
      </c>
      <c r="K247" s="9"/>
      <c r="L247" s="9" t="s">
        <v>7</v>
      </c>
      <c r="O247" s="21">
        <f t="shared" si="28"/>
        <v>103089.23612868758</v>
      </c>
    </row>
    <row r="248" spans="1:15" x14ac:dyDescent="0.25">
      <c r="A248" s="1">
        <v>36739</v>
      </c>
      <c r="B248">
        <v>9.1300000000000008</v>
      </c>
      <c r="C248">
        <v>9.3000000000000007</v>
      </c>
      <c r="D248">
        <v>9.1300000000000008</v>
      </c>
      <c r="E248">
        <v>9.26</v>
      </c>
      <c r="F248">
        <v>3.351594</v>
      </c>
      <c r="G248">
        <v>0</v>
      </c>
      <c r="H248" s="9">
        <f t="shared" si="25"/>
        <v>2.2038701902405401E-2</v>
      </c>
      <c r="I248" s="9"/>
      <c r="J248" s="31" t="s">
        <v>7</v>
      </c>
      <c r="K248" s="9"/>
      <c r="L248" s="9" t="s">
        <v>7</v>
      </c>
      <c r="O248" s="21">
        <f>$O$4+$O$4*H248</f>
        <v>102203.87019024054</v>
      </c>
    </row>
    <row r="249" spans="1:15" x14ac:dyDescent="0.25">
      <c r="A249" s="1">
        <v>36708</v>
      </c>
      <c r="B249">
        <v>9.14</v>
      </c>
      <c r="C249">
        <v>9.1999999999999993</v>
      </c>
      <c r="D249">
        <v>9.08</v>
      </c>
      <c r="E249">
        <v>9.11</v>
      </c>
      <c r="F249">
        <v>3.2793220000000001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20" width="9.140625" style="2"/>
    <col min="21" max="21" width="9.5703125" style="2" bestFit="1" customWidth="1"/>
    <col min="22" max="28" width="9.140625" style="2"/>
    <col min="29" max="29" width="10.140625" style="2" bestFit="1" customWidth="1"/>
    <col min="30" max="30" width="12.28515625" style="49" bestFit="1" customWidth="1"/>
    <col min="31" max="32" width="9.140625" style="2"/>
    <col min="33" max="33" width="12.28515625" style="2" bestFit="1" customWidth="1"/>
    <col min="34" max="16384" width="9.140625" style="2"/>
  </cols>
  <sheetData>
    <row r="1" spans="1:33" x14ac:dyDescent="0.25">
      <c r="A1" s="2" t="s">
        <v>53</v>
      </c>
      <c r="B1" s="2" t="s">
        <v>7</v>
      </c>
      <c r="H1" s="3">
        <f>AVERAGE(H10:H248)</f>
        <v>6.7822971580979996E-3</v>
      </c>
      <c r="I1" s="11">
        <f>AVERAGE(I10:I248)</f>
        <v>8.1165088154887044E-2</v>
      </c>
      <c r="J1" s="32">
        <f>AVERAGE(J10:J248)</f>
        <v>5.6384345526304391E-4</v>
      </c>
      <c r="K1" s="4">
        <f>AVERAGE(K10:K248)</f>
        <v>0.18667145711310279</v>
      </c>
      <c r="L1" s="33">
        <f>AVERAGE(L10:L248)</f>
        <v>5.6257937680731713E-4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85</v>
      </c>
      <c r="S1" s="2" t="s">
        <v>78</v>
      </c>
      <c r="T1" s="2" t="s">
        <v>79</v>
      </c>
      <c r="U1" s="2" t="s">
        <v>80</v>
      </c>
      <c r="V1" s="2" t="s">
        <v>81</v>
      </c>
      <c r="W1" s="2" t="s">
        <v>82</v>
      </c>
      <c r="Y1" s="2" t="str">
        <f>A1</f>
        <v>TPINX</v>
      </c>
      <c r="Z1" s="2" t="s">
        <v>7</v>
      </c>
      <c r="AA1" s="2" t="s">
        <v>7</v>
      </c>
      <c r="AB1" s="2" t="s">
        <v>7</v>
      </c>
      <c r="AC1" s="2" t="s">
        <v>7</v>
      </c>
      <c r="AD1" s="49">
        <v>100000</v>
      </c>
      <c r="AE1" s="45">
        <f>V9</f>
        <v>0.40990990990990994</v>
      </c>
      <c r="AG1" s="49">
        <v>100000</v>
      </c>
    </row>
    <row r="2" spans="1:33" ht="15.75" thickBot="1" x14ac:dyDescent="0.3">
      <c r="A2" s="2" t="s">
        <v>7</v>
      </c>
      <c r="B2" s="2" t="s">
        <v>7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31673</v>
      </c>
      <c r="Z2" s="2">
        <v>2000</v>
      </c>
      <c r="AA2" s="42">
        <v>1.46E-2</v>
      </c>
      <c r="AB2" s="42">
        <v>6.4399999999999999E-2</v>
      </c>
      <c r="AC2" s="52">
        <v>106436</v>
      </c>
      <c r="AD2" s="49">
        <f>AD1+AD1*AB2</f>
        <v>106440</v>
      </c>
      <c r="AE2" s="42">
        <v>6.4399999999999999E-2</v>
      </c>
      <c r="AF2" s="57">
        <f>AE2*$AE$1</f>
        <v>2.6398198198198199E-2</v>
      </c>
      <c r="AG2" s="21">
        <f>AG1+AF2*AG1</f>
        <v>102639.81981981982</v>
      </c>
    </row>
    <row r="3" spans="1:33" x14ac:dyDescent="0.25">
      <c r="A3" s="2" t="s">
        <v>7</v>
      </c>
      <c r="H3" s="11">
        <f>MIN(H10:H248)</f>
        <v>-7.972657940750387E-2</v>
      </c>
      <c r="I3" s="11">
        <f>MIN(I10:I248)</f>
        <v>-8.5048482241740539E-2</v>
      </c>
      <c r="J3" s="32" t="s">
        <v>7</v>
      </c>
      <c r="K3" s="4">
        <f>MIN(K10:K248)</f>
        <v>-7.9630430546606651E-2</v>
      </c>
      <c r="L3" s="33" t="s">
        <v>7</v>
      </c>
      <c r="M3" s="16">
        <f>(F223-F247)/F247</f>
        <v>0.21521829963629879</v>
      </c>
      <c r="N3" s="24">
        <f>(F146-F159)/F159</f>
        <v>2.0670013425601497E-3</v>
      </c>
      <c r="O3" s="26">
        <f>O10</f>
        <v>470893.45760156255</v>
      </c>
      <c r="Z3" s="2">
        <v>2001</v>
      </c>
      <c r="AA3" s="42">
        <v>1.55E-2</v>
      </c>
      <c r="AB3" s="42">
        <v>4.1799999999999997E-2</v>
      </c>
      <c r="AC3" s="52">
        <v>110880</v>
      </c>
      <c r="AD3" s="49">
        <f t="shared" ref="AD3:AD22" si="0">AD2+AD2*AB3</f>
        <v>110889.192</v>
      </c>
      <c r="AE3" s="42">
        <v>4.1799999999999997E-2</v>
      </c>
      <c r="AF3" s="57">
        <f t="shared" ref="AF3:AF21" si="1">AE3*$AE$1</f>
        <v>1.7134234234234234E-2</v>
      </c>
      <c r="AG3" s="21">
        <f t="shared" ref="AG3:AG22" si="2">AG2+AF3*AG2</f>
        <v>104398.47453437222</v>
      </c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-9.8000000000000004E-2</v>
      </c>
      <c r="T4" s="42">
        <v>-2.41E-2</v>
      </c>
      <c r="U4" s="42">
        <v>-4.4000000000000003E-3</v>
      </c>
      <c r="V4" s="42">
        <v>2.2200000000000001E-2</v>
      </c>
      <c r="W4" s="42">
        <v>6.5799999999999997E-2</v>
      </c>
      <c r="Z4" s="2">
        <v>2002</v>
      </c>
      <c r="AA4" s="42">
        <v>2.3800000000000002E-2</v>
      </c>
      <c r="AB4" s="42">
        <v>0.20030000000000001</v>
      </c>
      <c r="AC4" s="52">
        <v>133091</v>
      </c>
      <c r="AD4" s="49">
        <f t="shared" si="0"/>
        <v>133100.2971576</v>
      </c>
      <c r="AE4" s="42">
        <v>0.20030000000000001</v>
      </c>
      <c r="AF4" s="57">
        <f t="shared" si="1"/>
        <v>8.210495495495497E-2</v>
      </c>
      <c r="AG4" s="21">
        <f t="shared" si="2"/>
        <v>112970.10658338286</v>
      </c>
    </row>
    <row r="5" spans="1:33" x14ac:dyDescent="0.25">
      <c r="H5" s="19">
        <f>STDEV(H10:H248)</f>
        <v>2.3700474227792766E-2</v>
      </c>
      <c r="I5" s="19">
        <f>STDEV(I10:I248)</f>
        <v>8.4212310969319235E-2</v>
      </c>
      <c r="J5" s="20"/>
      <c r="K5" s="20">
        <f>STDEV(K10:K248)</f>
        <v>0.14974471022358971</v>
      </c>
      <c r="L5" s="20"/>
      <c r="M5" s="7"/>
      <c r="N5" s="7"/>
      <c r="O5" s="28">
        <f>(O3-O4)/O4</f>
        <v>3.7089345760156256</v>
      </c>
      <c r="R5" s="2" t="s">
        <v>61</v>
      </c>
      <c r="S5" s="42">
        <v>-0.11749999999999999</v>
      </c>
      <c r="T5" s="42">
        <v>-4.58E-2</v>
      </c>
      <c r="U5" s="42">
        <v>-2.23E-2</v>
      </c>
      <c r="V5" s="42">
        <v>2E-3</v>
      </c>
      <c r="W5" s="42">
        <v>4.1200000000000001E-2</v>
      </c>
      <c r="Z5" s="2">
        <v>2003</v>
      </c>
      <c r="AA5" s="42">
        <v>1.8800000000000001E-2</v>
      </c>
      <c r="AB5" s="42">
        <v>0.21290000000000001</v>
      </c>
      <c r="AC5" s="52">
        <v>161422</v>
      </c>
      <c r="AD5" s="49">
        <f t="shared" si="0"/>
        <v>161437.35042245305</v>
      </c>
      <c r="AE5" s="42">
        <v>0.21290000000000001</v>
      </c>
      <c r="AF5" s="57">
        <f t="shared" si="1"/>
        <v>8.7269819819819835E-2</v>
      </c>
      <c r="AG5" s="21">
        <f t="shared" si="2"/>
        <v>122828.98742994052</v>
      </c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84</v>
      </c>
      <c r="S6" s="42">
        <v>-5.7700000000000001E-2</v>
      </c>
      <c r="T6" s="42">
        <v>-2.6800000000000001E-2</v>
      </c>
      <c r="U6" s="42">
        <v>-1.0699999999999999E-2</v>
      </c>
      <c r="V6" s="42">
        <v>9.1000000000000004E-3</v>
      </c>
      <c r="W6" s="42">
        <v>4.1700000000000001E-2</v>
      </c>
      <c r="Z6" s="2">
        <v>2004</v>
      </c>
      <c r="AA6" s="42">
        <v>3.2599999999999997E-2</v>
      </c>
      <c r="AB6" s="42">
        <v>0.1462</v>
      </c>
      <c r="AC6" s="52">
        <v>185018</v>
      </c>
      <c r="AD6" s="49">
        <f t="shared" si="0"/>
        <v>185039.49105421567</v>
      </c>
      <c r="AE6" s="42">
        <v>0.1462</v>
      </c>
      <c r="AF6" s="57">
        <f t="shared" si="1"/>
        <v>5.9928828828828835E-2</v>
      </c>
      <c r="AG6" s="21">
        <f t="shared" si="2"/>
        <v>130189.9847928478</v>
      </c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96397.335436886104</v>
      </c>
      <c r="R7" s="2" t="s">
        <v>7</v>
      </c>
      <c r="Z7" s="2">
        <v>2005</v>
      </c>
      <c r="AA7" s="42">
        <v>3.4200000000000001E-2</v>
      </c>
      <c r="AB7" s="42">
        <v>-3.0700000000000002E-2</v>
      </c>
      <c r="AC7" s="52">
        <v>179330</v>
      </c>
      <c r="AD7" s="49">
        <f t="shared" si="0"/>
        <v>179358.77867885126</v>
      </c>
      <c r="AE7" s="42">
        <v>-3.0700000000000002E-2</v>
      </c>
      <c r="AF7" s="57">
        <f>AE7</f>
        <v>-3.0700000000000002E-2</v>
      </c>
      <c r="AG7" s="21">
        <f t="shared" si="2"/>
        <v>126193.15225970736</v>
      </c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>(S6-S4)/S4</f>
        <v>-0.41122448979591836</v>
      </c>
      <c r="T8" s="45">
        <f t="shared" ref="T8:W8" si="3">(T6-T4)/T4</f>
        <v>0.11203319502074693</v>
      </c>
      <c r="U8" s="45">
        <f t="shared" si="3"/>
        <v>1.4318181818181814</v>
      </c>
      <c r="V8" s="45">
        <f t="shared" si="3"/>
        <v>-0.59009009009009006</v>
      </c>
      <c r="W8" s="45">
        <f t="shared" si="3"/>
        <v>-0.36626139817629177</v>
      </c>
      <c r="Z8" s="2">
        <v>2006</v>
      </c>
      <c r="AA8" s="42">
        <v>2.5399999999999999E-2</v>
      </c>
      <c r="AB8" s="42">
        <v>0.1351</v>
      </c>
      <c r="AC8" s="52">
        <v>203555</v>
      </c>
      <c r="AD8" s="49">
        <f t="shared" si="0"/>
        <v>203590.14967836408</v>
      </c>
      <c r="AE8" s="42">
        <v>0.1351</v>
      </c>
      <c r="AF8" s="57">
        <f t="shared" si="1"/>
        <v>5.537882882882883E-2</v>
      </c>
      <c r="AG8" s="21">
        <f t="shared" si="2"/>
        <v>133181.58123806803</v>
      </c>
    </row>
    <row r="9" spans="1:3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S9" s="45">
        <f>100%+S8</f>
        <v>0.5887755102040817</v>
      </c>
      <c r="T9" s="45">
        <f t="shared" ref="T9:W9" si="4">100%+T8</f>
        <v>1.1120331950207469</v>
      </c>
      <c r="U9" s="46">
        <f t="shared" si="4"/>
        <v>2.4318181818181817</v>
      </c>
      <c r="V9" s="46">
        <f t="shared" si="4"/>
        <v>0.40990990990990994</v>
      </c>
      <c r="W9" s="45">
        <f t="shared" si="4"/>
        <v>0.63373860182370823</v>
      </c>
      <c r="Z9" s="2">
        <v>2007</v>
      </c>
      <c r="AA9" s="42">
        <v>4.0800000000000003E-2</v>
      </c>
      <c r="AB9" s="42">
        <v>0.1086</v>
      </c>
      <c r="AC9" s="52">
        <v>225656</v>
      </c>
      <c r="AD9" s="49">
        <f t="shared" si="0"/>
        <v>225700.03993343443</v>
      </c>
      <c r="AE9" s="42">
        <v>0.1086</v>
      </c>
      <c r="AF9" s="57">
        <f t="shared" si="1"/>
        <v>4.4516216216216223E-2</v>
      </c>
      <c r="AG9" s="21">
        <f t="shared" si="2"/>
        <v>139110.32130447944</v>
      </c>
    </row>
    <row r="10" spans="1:33" x14ac:dyDescent="0.25">
      <c r="A10" s="1">
        <v>43983</v>
      </c>
      <c r="B10">
        <v>10.029999999999999</v>
      </c>
      <c r="C10">
        <v>10.050000000000001</v>
      </c>
      <c r="D10">
        <v>9.9</v>
      </c>
      <c r="E10">
        <v>10.01</v>
      </c>
      <c r="F10">
        <v>9.9750350000000001</v>
      </c>
      <c r="G10">
        <v>0</v>
      </c>
      <c r="H10" s="9">
        <f t="shared" ref="H10:H73" si="5">(F10-F11)/F11</f>
        <v>-1.2690074206856062E-4</v>
      </c>
      <c r="I10" s="9">
        <f t="shared" ref="I10:I73" si="6">(F10-F21)/F21</f>
        <v>-7.5177984733212286E-2</v>
      </c>
      <c r="J10" s="31">
        <f>VAR(H10:H21)</f>
        <v>4.1266765792862973E-4</v>
      </c>
      <c r="K10" s="9">
        <f t="shared" ref="K10:K73" si="7">(F10-F33)/F33</f>
        <v>-4.3377476552760655E-2</v>
      </c>
      <c r="L10" s="9">
        <f>VAR(H10:H33)</f>
        <v>4.966163704844275E-4</v>
      </c>
      <c r="O10" s="21">
        <f t="shared" ref="O10:O73" si="8">O11+O11*H10</f>
        <v>470893.45760156255</v>
      </c>
      <c r="T10" s="48" t="s">
        <v>71</v>
      </c>
      <c r="U10" s="47">
        <f>T32-U32</f>
        <v>283822.79175676918</v>
      </c>
      <c r="Z10" s="2">
        <v>2008</v>
      </c>
      <c r="AA10" s="42">
        <v>8.9999999999999998E-4</v>
      </c>
      <c r="AB10" s="42">
        <v>6.2799999999999995E-2</v>
      </c>
      <c r="AC10" s="52">
        <v>239823</v>
      </c>
      <c r="AD10" s="49">
        <f t="shared" si="0"/>
        <v>239874.0024412541</v>
      </c>
      <c r="AE10" s="42">
        <v>6.2799999999999995E-2</v>
      </c>
      <c r="AF10" s="57">
        <f t="shared" si="1"/>
        <v>2.5742342342342343E-2</v>
      </c>
      <c r="AG10" s="21">
        <f t="shared" si="2"/>
        <v>142691.34681885259</v>
      </c>
    </row>
    <row r="11" spans="1:33" x14ac:dyDescent="0.25">
      <c r="A11" s="1">
        <v>43952</v>
      </c>
      <c r="B11">
        <v>10.09</v>
      </c>
      <c r="C11">
        <v>10.19</v>
      </c>
      <c r="D11">
        <v>10.039999999999999</v>
      </c>
      <c r="E11">
        <v>10.050000000000001</v>
      </c>
      <c r="F11">
        <v>9.9763009999999994</v>
      </c>
      <c r="G11">
        <v>0</v>
      </c>
      <c r="H11" s="9">
        <f t="shared" si="5"/>
        <v>9.1088570115121722E-4</v>
      </c>
      <c r="I11" s="9">
        <f t="shared" si="6"/>
        <v>-6.1889449602622097E-2</v>
      </c>
      <c r="J11" s="31">
        <f t="shared" ref="J11:J74" si="9">VAR(H11:H22)</f>
        <v>4.3351576558578757E-4</v>
      </c>
      <c r="K11" s="9">
        <f t="shared" si="7"/>
        <v>-1.2593995473865957E-2</v>
      </c>
      <c r="L11" s="9">
        <f t="shared" ref="L11:L74" si="10">VAR(H11:H34)</f>
        <v>5.0013763340937942E-4</v>
      </c>
      <c r="O11" s="21">
        <f t="shared" si="8"/>
        <v>470953.22191490314</v>
      </c>
      <c r="T11" s="44">
        <f>I1</f>
        <v>8.1165088154887044E-2</v>
      </c>
      <c r="U11" s="44">
        <f>T11*V9</f>
        <v>3.3270373973399645E-2</v>
      </c>
      <c r="Z11" s="2">
        <v>2009</v>
      </c>
      <c r="AA11" s="42">
        <v>2.7199999999999998E-2</v>
      </c>
      <c r="AB11" s="42">
        <v>0.18859999999999999</v>
      </c>
      <c r="AC11" s="52">
        <v>285063</v>
      </c>
      <c r="AD11" s="49">
        <f t="shared" si="0"/>
        <v>285114.23930167459</v>
      </c>
      <c r="AE11" s="42">
        <v>0.18859999999999999</v>
      </c>
      <c r="AF11" s="57">
        <f t="shared" si="1"/>
        <v>7.7309009009009014E-2</v>
      </c>
      <c r="AG11" s="21">
        <f t="shared" si="2"/>
        <v>153722.67343557888</v>
      </c>
    </row>
    <row r="12" spans="1:33" x14ac:dyDescent="0.25">
      <c r="A12" s="1">
        <v>43922</v>
      </c>
      <c r="B12">
        <v>10.14</v>
      </c>
      <c r="C12">
        <v>10.14</v>
      </c>
      <c r="D12">
        <v>10</v>
      </c>
      <c r="E12">
        <v>10.07</v>
      </c>
      <c r="F12">
        <v>9.9672219999999996</v>
      </c>
      <c r="G12">
        <v>0</v>
      </c>
      <c r="H12" s="9">
        <f t="shared" si="5"/>
        <v>1.4849620339447297E-3</v>
      </c>
      <c r="I12" s="9">
        <f t="shared" si="6"/>
        <v>-5.229274535653277E-2</v>
      </c>
      <c r="J12" s="31">
        <f t="shared" si="9"/>
        <v>4.458163472788188E-4</v>
      </c>
      <c r="K12" s="9">
        <f t="shared" si="7"/>
        <v>-2.2859117010578193E-2</v>
      </c>
      <c r="L12" s="9">
        <f t="shared" si="10"/>
        <v>5.2610204238363433E-4</v>
      </c>
      <c r="O12" s="21">
        <f t="shared" si="8"/>
        <v>470524.6277594376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0.1268</v>
      </c>
      <c r="AC12" s="52">
        <v>321213</v>
      </c>
      <c r="AD12" s="49">
        <f t="shared" si="0"/>
        <v>321266.72484512691</v>
      </c>
      <c r="AE12" s="42">
        <v>0.1268</v>
      </c>
      <c r="AF12" s="57">
        <f t="shared" si="1"/>
        <v>5.1976576576576582E-2</v>
      </c>
      <c r="AG12" s="21">
        <f t="shared" si="2"/>
        <v>161712.65174295931</v>
      </c>
    </row>
    <row r="13" spans="1:33" x14ac:dyDescent="0.25">
      <c r="A13" s="1">
        <v>43891</v>
      </c>
      <c r="B13">
        <v>10.52</v>
      </c>
      <c r="C13">
        <v>10.57</v>
      </c>
      <c r="D13">
        <v>10.01</v>
      </c>
      <c r="E13">
        <v>10.1</v>
      </c>
      <c r="F13">
        <v>9.9524430000000006</v>
      </c>
      <c r="G13">
        <v>0</v>
      </c>
      <c r="H13" s="9">
        <f t="shared" si="5"/>
        <v>-3.6947278113414049E-2</v>
      </c>
      <c r="I13" s="9">
        <f t="shared" si="6"/>
        <v>-7.0742376752562772E-2</v>
      </c>
      <c r="J13" s="31">
        <f t="shared" si="9"/>
        <v>4.7687176886855245E-4</v>
      </c>
      <c r="K13" s="9">
        <f t="shared" si="7"/>
        <v>-4.9452260740677878E-2</v>
      </c>
      <c r="L13" s="9">
        <f t="shared" si="10"/>
        <v>5.296458295959975E-4</v>
      </c>
      <c r="O13" s="21">
        <f t="shared" si="8"/>
        <v>469826.9525723437</v>
      </c>
      <c r="S13" s="2">
        <v>1</v>
      </c>
      <c r="T13" s="47">
        <f>T12+$T$11*T12</f>
        <v>108116.50881548871</v>
      </c>
      <c r="U13" s="47">
        <f>U12+$U$11*U12</f>
        <v>103327.03739733997</v>
      </c>
      <c r="W13" s="50" t="s">
        <v>86</v>
      </c>
      <c r="Z13" s="2">
        <v>2011</v>
      </c>
      <c r="AA13" s="42">
        <v>2.9600000000000001E-2</v>
      </c>
      <c r="AB13" s="42">
        <v>-2.3699999999999999E-2</v>
      </c>
      <c r="AC13" s="52">
        <v>313586</v>
      </c>
      <c r="AD13" s="49">
        <f t="shared" si="0"/>
        <v>313652.70346629742</v>
      </c>
      <c r="AE13" s="42">
        <v>-2.3699999999999999E-2</v>
      </c>
      <c r="AF13" s="57">
        <f>AE13</f>
        <v>-2.3699999999999999E-2</v>
      </c>
      <c r="AG13" s="21">
        <f t="shared" si="2"/>
        <v>157880.06189665117</v>
      </c>
    </row>
    <row r="14" spans="1:33" x14ac:dyDescent="0.25">
      <c r="A14" s="1">
        <v>43862</v>
      </c>
      <c r="B14">
        <v>10.62</v>
      </c>
      <c r="C14">
        <v>10.65</v>
      </c>
      <c r="D14">
        <v>10.48</v>
      </c>
      <c r="E14">
        <v>10.53</v>
      </c>
      <c r="F14">
        <v>10.334266</v>
      </c>
      <c r="G14">
        <v>0</v>
      </c>
      <c r="H14" s="9">
        <f t="shared" si="5"/>
        <v>-3.1489611514944498E-3</v>
      </c>
      <c r="I14" s="9">
        <f t="shared" si="6"/>
        <v>-2.1159516298164909E-2</v>
      </c>
      <c r="J14" s="31">
        <f t="shared" si="9"/>
        <v>3.8947888454142504E-4</v>
      </c>
      <c r="K14" s="9">
        <f t="shared" si="7"/>
        <v>-5.1879259838052546E-3</v>
      </c>
      <c r="L14" s="9">
        <f t="shared" si="10"/>
        <v>4.7475185424497796E-4</v>
      </c>
      <c r="O14" s="21">
        <f t="shared" si="8"/>
        <v>487851.74673715624</v>
      </c>
      <c r="S14" s="2">
        <v>2</v>
      </c>
      <c r="T14" s="47">
        <f t="shared" ref="T14:T32" si="11">T13+$T$11*T13</f>
        <v>116891.79478449647</v>
      </c>
      <c r="U14" s="47">
        <f t="shared" ref="U14:U32" si="12">U13+$U$11*U13</f>
        <v>106764.76657311292</v>
      </c>
      <c r="Z14" s="2">
        <v>2012</v>
      </c>
      <c r="AA14" s="42">
        <v>1.7399999999999999E-2</v>
      </c>
      <c r="AB14" s="42">
        <v>0.15809999999999999</v>
      </c>
      <c r="AC14" s="52">
        <v>363153</v>
      </c>
      <c r="AD14" s="49">
        <f t="shared" si="0"/>
        <v>363241.19588431902</v>
      </c>
      <c r="AE14" s="42">
        <v>0.15809999999999999</v>
      </c>
      <c r="AF14" s="57">
        <f t="shared" si="1"/>
        <v>6.4806756756756762E-2</v>
      </c>
      <c r="AG14" s="21">
        <f t="shared" si="2"/>
        <v>168111.75666472915</v>
      </c>
    </row>
    <row r="15" spans="1:33" x14ac:dyDescent="0.25">
      <c r="A15" s="1">
        <v>43831</v>
      </c>
      <c r="B15">
        <v>10.7</v>
      </c>
      <c r="C15">
        <v>10.71</v>
      </c>
      <c r="D15">
        <v>10.59</v>
      </c>
      <c r="E15">
        <v>10.61</v>
      </c>
      <c r="F15">
        <v>10.366911</v>
      </c>
      <c r="G15">
        <v>0</v>
      </c>
      <c r="H15" s="9">
        <f t="shared" si="5"/>
        <v>-6.8132006050911575E-4</v>
      </c>
      <c r="I15" s="9">
        <f t="shared" si="6"/>
        <v>-3.3324077085583645E-2</v>
      </c>
      <c r="J15" s="31">
        <f t="shared" si="9"/>
        <v>4.0923607559463022E-4</v>
      </c>
      <c r="K15" s="9">
        <f t="shared" si="7"/>
        <v>4.9211216904301112E-3</v>
      </c>
      <c r="L15" s="9">
        <f t="shared" si="10"/>
        <v>4.7604460627454588E-4</v>
      </c>
      <c r="O15" s="21">
        <f t="shared" si="8"/>
        <v>489392.82573321019</v>
      </c>
      <c r="S15" s="2">
        <v>3</v>
      </c>
      <c r="T15" s="47">
        <f t="shared" si="11"/>
        <v>126379.32761276308</v>
      </c>
      <c r="U15" s="47">
        <f t="shared" si="12"/>
        <v>110316.87028418311</v>
      </c>
      <c r="Z15" s="2">
        <v>2013</v>
      </c>
      <c r="AA15" s="42">
        <v>1.4999999999999999E-2</v>
      </c>
      <c r="AB15" s="42">
        <v>2.2200000000000001E-2</v>
      </c>
      <c r="AC15" s="52">
        <v>371216</v>
      </c>
      <c r="AD15" s="49">
        <f t="shared" si="0"/>
        <v>371305.15043295093</v>
      </c>
      <c r="AE15" s="42">
        <v>2.2200000000000001E-2</v>
      </c>
      <c r="AF15" s="57">
        <f t="shared" si="1"/>
        <v>9.1000000000000004E-3</v>
      </c>
      <c r="AG15" s="21">
        <f t="shared" si="2"/>
        <v>169641.57365037818</v>
      </c>
    </row>
    <row r="16" spans="1:33" x14ac:dyDescent="0.25">
      <c r="A16" s="1">
        <v>43800</v>
      </c>
      <c r="B16">
        <v>10.59</v>
      </c>
      <c r="C16">
        <v>10.72</v>
      </c>
      <c r="D16">
        <v>10.55</v>
      </c>
      <c r="E16">
        <v>10.72</v>
      </c>
      <c r="F16">
        <v>10.373979</v>
      </c>
      <c r="G16">
        <v>0</v>
      </c>
      <c r="H16" s="9">
        <f t="shared" si="5"/>
        <v>1.5488730636517182E-2</v>
      </c>
      <c r="I16" s="9">
        <f t="shared" si="6"/>
        <v>-2.0551281381911118E-2</v>
      </c>
      <c r="J16" s="31">
        <f t="shared" si="9"/>
        <v>5.6232273570780563E-4</v>
      </c>
      <c r="K16" s="9">
        <f t="shared" si="7"/>
        <v>-6.0874938272480422E-4</v>
      </c>
      <c r="L16" s="9">
        <f t="shared" si="10"/>
        <v>4.8897267817709603E-4</v>
      </c>
      <c r="O16" s="21">
        <f t="shared" si="8"/>
        <v>489726.48621242936</v>
      </c>
      <c r="S16" s="2">
        <v>4</v>
      </c>
      <c r="T16" s="47">
        <f t="shared" si="11"/>
        <v>136636.91687940835</v>
      </c>
      <c r="U16" s="47">
        <f t="shared" si="12"/>
        <v>113987.1538141129</v>
      </c>
      <c r="Z16" s="2">
        <v>2014</v>
      </c>
      <c r="AA16" s="42">
        <v>7.6E-3</v>
      </c>
      <c r="AB16" s="42">
        <v>1.5800000000000002E-2</v>
      </c>
      <c r="AC16" s="52">
        <v>377077</v>
      </c>
      <c r="AD16" s="49">
        <f t="shared" si="0"/>
        <v>377171.77180979156</v>
      </c>
      <c r="AE16" s="42">
        <v>1.5800000000000002E-2</v>
      </c>
      <c r="AF16" s="57">
        <f t="shared" si="1"/>
        <v>6.4765765765765777E-3</v>
      </c>
      <c r="AG16" s="21">
        <f t="shared" si="2"/>
        <v>170740.27029269582</v>
      </c>
    </row>
    <row r="17" spans="1:33" x14ac:dyDescent="0.25">
      <c r="A17" s="1">
        <v>43770</v>
      </c>
      <c r="B17">
        <v>10.68</v>
      </c>
      <c r="C17">
        <v>10.73</v>
      </c>
      <c r="D17">
        <v>10.59</v>
      </c>
      <c r="E17">
        <v>10.6</v>
      </c>
      <c r="F17">
        <v>10.21575</v>
      </c>
      <c r="G17">
        <v>0</v>
      </c>
      <c r="H17" s="9">
        <f t="shared" si="5"/>
        <v>-3.5905171799984633E-3</v>
      </c>
      <c r="I17" s="9">
        <f t="shared" si="6"/>
        <v>4.2430701256228965E-3</v>
      </c>
      <c r="J17" s="31">
        <f t="shared" si="9"/>
        <v>6.0834626866111067E-4</v>
      </c>
      <c r="K17" s="9">
        <f t="shared" si="7"/>
        <v>1.7160789072711718E-3</v>
      </c>
      <c r="L17" s="9">
        <f t="shared" si="10"/>
        <v>4.8662075628220575E-4</v>
      </c>
      <c r="O17" s="21">
        <f t="shared" si="8"/>
        <v>482256.9383960219</v>
      </c>
      <c r="S17" s="2">
        <v>5</v>
      </c>
      <c r="T17" s="47">
        <f t="shared" si="11"/>
        <v>147727.0642831375</v>
      </c>
      <c r="U17" s="47">
        <f t="shared" si="12"/>
        <v>117779.54904967186</v>
      </c>
      <c r="V17" s="42"/>
      <c r="Z17" s="2">
        <v>2015</v>
      </c>
      <c r="AA17" s="42">
        <v>7.3000000000000001E-3</v>
      </c>
      <c r="AB17" s="42">
        <v>-4.2599999999999999E-2</v>
      </c>
      <c r="AC17" s="52">
        <v>361027</v>
      </c>
      <c r="AD17" s="49">
        <f t="shared" si="0"/>
        <v>361104.25433069444</v>
      </c>
      <c r="AE17" s="42">
        <v>-4.2599999999999999E-2</v>
      </c>
      <c r="AF17" s="57">
        <f>AE17</f>
        <v>-4.2599999999999999E-2</v>
      </c>
      <c r="AG17" s="21">
        <f t="shared" si="2"/>
        <v>163466.73477822696</v>
      </c>
    </row>
    <row r="18" spans="1:33" x14ac:dyDescent="0.25">
      <c r="A18" s="1">
        <v>43739</v>
      </c>
      <c r="B18">
        <v>10.74</v>
      </c>
      <c r="C18">
        <v>10.77</v>
      </c>
      <c r="D18">
        <v>10.63</v>
      </c>
      <c r="E18">
        <v>10.68</v>
      </c>
      <c r="F18">
        <v>10.252561999999999</v>
      </c>
      <c r="G18">
        <v>0</v>
      </c>
      <c r="H18" s="9">
        <f t="shared" si="5"/>
        <v>-3.0834459567537125E-3</v>
      </c>
      <c r="I18" s="9">
        <f t="shared" si="6"/>
        <v>-1.9479273719946451E-2</v>
      </c>
      <c r="J18" s="31">
        <f t="shared" si="9"/>
        <v>6.1696738291380218E-4</v>
      </c>
      <c r="K18" s="9">
        <f t="shared" si="7"/>
        <v>-7.6079542270225519E-3</v>
      </c>
      <c r="L18" s="9">
        <f t="shared" si="10"/>
        <v>4.8726548484516523E-4</v>
      </c>
      <c r="O18" s="21">
        <f t="shared" si="8"/>
        <v>483994.7297883557</v>
      </c>
      <c r="S18" s="2">
        <v>6</v>
      </c>
      <c r="T18" s="47">
        <f t="shared" si="11"/>
        <v>159717.34447854102</v>
      </c>
      <c r="U18" s="47">
        <f t="shared" si="12"/>
        <v>121698.1186929728</v>
      </c>
      <c r="Z18" s="2">
        <v>2016</v>
      </c>
      <c r="AA18" s="42">
        <v>2.07E-2</v>
      </c>
      <c r="AB18" s="42">
        <v>6.2199999999999998E-2</v>
      </c>
      <c r="AC18" s="52">
        <v>383492</v>
      </c>
      <c r="AD18" s="49">
        <f t="shared" si="0"/>
        <v>383564.93895006366</v>
      </c>
      <c r="AE18" s="42">
        <v>6.2199999999999998E-2</v>
      </c>
      <c r="AF18" s="57">
        <f t="shared" si="1"/>
        <v>2.5496396396396399E-2</v>
      </c>
      <c r="AG18" s="21">
        <f t="shared" si="2"/>
        <v>167634.54744575723</v>
      </c>
    </row>
    <row r="19" spans="1:33" x14ac:dyDescent="0.25">
      <c r="A19" s="1">
        <v>43709</v>
      </c>
      <c r="B19">
        <v>10.72</v>
      </c>
      <c r="C19">
        <v>10.79</v>
      </c>
      <c r="D19">
        <v>10.7</v>
      </c>
      <c r="E19">
        <v>10.75</v>
      </c>
      <c r="F19">
        <v>10.284273000000001</v>
      </c>
      <c r="G19">
        <v>0</v>
      </c>
      <c r="H19" s="9">
        <f t="shared" si="5"/>
        <v>8.1952411781337862E-3</v>
      </c>
      <c r="I19" s="9">
        <f t="shared" si="6"/>
        <v>-7.6847392737707226E-3</v>
      </c>
      <c r="J19" s="31">
        <f t="shared" si="9"/>
        <v>6.391255091818996E-4</v>
      </c>
      <c r="K19" s="9">
        <f t="shared" si="7"/>
        <v>-9.8687966566724499E-3</v>
      </c>
      <c r="L19" s="9">
        <f t="shared" si="10"/>
        <v>4.8872829195293049E-4</v>
      </c>
      <c r="O19" s="21">
        <f t="shared" si="8"/>
        <v>485491.7172609815</v>
      </c>
      <c r="S19" s="2">
        <v>7</v>
      </c>
      <c r="T19" s="47">
        <f t="shared" si="11"/>
        <v>172680.81682300626</v>
      </c>
      <c r="U19" s="47">
        <f t="shared" si="12"/>
        <v>125747.06061374718</v>
      </c>
      <c r="Z19" s="2">
        <v>2017</v>
      </c>
      <c r="AA19" s="42">
        <v>2.1100000000000001E-2</v>
      </c>
      <c r="AB19" s="42">
        <v>2.35E-2</v>
      </c>
      <c r="AC19" s="52">
        <v>392520</v>
      </c>
      <c r="AD19" s="49">
        <f t="shared" si="0"/>
        <v>392578.71501539013</v>
      </c>
      <c r="AE19" s="42">
        <v>2.35E-2</v>
      </c>
      <c r="AF19" s="57">
        <f t="shared" si="1"/>
        <v>9.6328828828828837E-3</v>
      </c>
      <c r="AG19" s="21">
        <f t="shared" si="2"/>
        <v>169249.35140842729</v>
      </c>
    </row>
    <row r="20" spans="1:33" x14ac:dyDescent="0.25">
      <c r="A20" s="1">
        <v>43678</v>
      </c>
      <c r="B20">
        <v>11.32</v>
      </c>
      <c r="C20">
        <v>11.32</v>
      </c>
      <c r="D20">
        <v>10.69</v>
      </c>
      <c r="E20">
        <v>10.71</v>
      </c>
      <c r="F20">
        <v>10.200676</v>
      </c>
      <c r="G20">
        <v>0</v>
      </c>
      <c r="H20" s="9">
        <f t="shared" si="5"/>
        <v>-5.4257981510485463E-2</v>
      </c>
      <c r="I20" s="9">
        <f t="shared" si="6"/>
        <v>1.3285198102895449E-4</v>
      </c>
      <c r="J20" s="31">
        <f t="shared" si="9"/>
        <v>6.5620199308758659E-4</v>
      </c>
      <c r="K20" s="9">
        <f t="shared" si="7"/>
        <v>-2.4577115265159811E-2</v>
      </c>
      <c r="L20" s="9">
        <f t="shared" si="10"/>
        <v>4.9758793690318336E-4</v>
      </c>
      <c r="O20" s="21">
        <f t="shared" si="8"/>
        <v>481545.33708536124</v>
      </c>
      <c r="S20" s="2">
        <v>8</v>
      </c>
      <c r="T20" s="47">
        <f t="shared" si="11"/>
        <v>186696.47054310347</v>
      </c>
      <c r="U20" s="47">
        <f t="shared" si="12"/>
        <v>129930.7123464223</v>
      </c>
      <c r="Z20" s="2">
        <v>2018</v>
      </c>
      <c r="AA20" s="42">
        <v>1.9099999999999999E-2</v>
      </c>
      <c r="AB20" s="42">
        <v>1.2699999999999999E-2</v>
      </c>
      <c r="AC20" s="52">
        <v>397498</v>
      </c>
      <c r="AD20" s="49">
        <f t="shared" si="0"/>
        <v>397564.4646960856</v>
      </c>
      <c r="AE20" s="42">
        <v>1.2699999999999999E-2</v>
      </c>
      <c r="AF20" s="57">
        <f t="shared" si="1"/>
        <v>5.2058558558558564E-3</v>
      </c>
      <c r="AG20" s="21">
        <f t="shared" si="2"/>
        <v>170130.43913555666</v>
      </c>
    </row>
    <row r="21" spans="1:33" x14ac:dyDescent="0.25">
      <c r="A21" s="1">
        <v>43647</v>
      </c>
      <c r="B21">
        <v>11.32</v>
      </c>
      <c r="C21">
        <v>11.47</v>
      </c>
      <c r="D21">
        <v>11.3</v>
      </c>
      <c r="E21">
        <v>11.38</v>
      </c>
      <c r="F21">
        <v>10.785897</v>
      </c>
      <c r="G21">
        <v>0</v>
      </c>
      <c r="H21" s="9">
        <f t="shared" si="5"/>
        <v>1.4240024554133637E-2</v>
      </c>
      <c r="I21" s="9">
        <f t="shared" si="6"/>
        <v>7.5134432959355277E-2</v>
      </c>
      <c r="J21" s="31">
        <f t="shared" si="9"/>
        <v>5.120995679835839E-4</v>
      </c>
      <c r="K21" s="9">
        <f t="shared" si="7"/>
        <v>4.821148301086231E-2</v>
      </c>
      <c r="L21" s="9">
        <f t="shared" si="10"/>
        <v>3.6468783404718655E-4</v>
      </c>
      <c r="O21" s="21">
        <f t="shared" si="8"/>
        <v>509171.98101704114</v>
      </c>
      <c r="S21" s="2">
        <v>9</v>
      </c>
      <c r="T21" s="47">
        <f t="shared" si="11"/>
        <v>201849.70603294074</v>
      </c>
      <c r="U21" s="47">
        <f t="shared" si="12"/>
        <v>134253.55573681797</v>
      </c>
      <c r="Z21" s="2">
        <v>2019</v>
      </c>
      <c r="AA21" s="42">
        <v>2.29E-2</v>
      </c>
      <c r="AB21" s="42">
        <v>6.3E-3</v>
      </c>
      <c r="AC21" s="52">
        <v>400012</v>
      </c>
      <c r="AD21" s="49">
        <f t="shared" si="0"/>
        <v>400069.12082367094</v>
      </c>
      <c r="AE21" s="42">
        <v>6.3E-3</v>
      </c>
      <c r="AF21" s="57">
        <f t="shared" si="1"/>
        <v>2.5824324324324327E-3</v>
      </c>
      <c r="AG21" s="21">
        <f t="shared" si="2"/>
        <v>170569.78949932431</v>
      </c>
    </row>
    <row r="22" spans="1:33" x14ac:dyDescent="0.25">
      <c r="A22" s="1">
        <v>43617</v>
      </c>
      <c r="B22">
        <v>11.17</v>
      </c>
      <c r="C22">
        <v>11.32</v>
      </c>
      <c r="D22">
        <v>11.17</v>
      </c>
      <c r="E22">
        <v>11.27</v>
      </c>
      <c r="F22">
        <v>10.634461999999999</v>
      </c>
      <c r="G22">
        <v>0</v>
      </c>
      <c r="H22" s="9">
        <f t="shared" si="5"/>
        <v>1.1150026218968082E-2</v>
      </c>
      <c r="I22" s="9">
        <f t="shared" si="6"/>
        <v>1.9862674561420077E-2</v>
      </c>
      <c r="J22" s="31">
        <f t="shared" si="9"/>
        <v>5.747379486184174E-4</v>
      </c>
      <c r="K22" s="9">
        <f t="shared" si="7"/>
        <v>3.4544140351013636E-2</v>
      </c>
      <c r="L22" s="9">
        <f t="shared" si="10"/>
        <v>3.6047879052319472E-4</v>
      </c>
      <c r="O22" s="21">
        <f t="shared" si="8"/>
        <v>502023.15890745522</v>
      </c>
      <c r="S22" s="2">
        <v>10</v>
      </c>
      <c r="T22" s="47">
        <f t="shared" si="11"/>
        <v>218232.85521714241</v>
      </c>
      <c r="U22" s="47">
        <f t="shared" si="12"/>
        <v>138720.22174344055</v>
      </c>
      <c r="Z22" s="2">
        <v>2020</v>
      </c>
      <c r="AA22" s="42">
        <v>3.2000000000000002E-3</v>
      </c>
      <c r="AB22" s="42">
        <v>-4.4400000000000002E-2</v>
      </c>
      <c r="AC22" s="52">
        <v>382270</v>
      </c>
      <c r="AD22" s="51">
        <f t="shared" si="0"/>
        <v>382306.05185909994</v>
      </c>
      <c r="AE22" s="42">
        <v>-4.4400000000000002E-2</v>
      </c>
      <c r="AF22" s="57">
        <f>AE22</f>
        <v>-4.4400000000000002E-2</v>
      </c>
      <c r="AG22" s="21">
        <f t="shared" si="2"/>
        <v>162996.4908455543</v>
      </c>
    </row>
    <row r="23" spans="1:33" x14ac:dyDescent="0.25">
      <c r="A23" s="1">
        <v>43586</v>
      </c>
      <c r="B23">
        <v>11.47</v>
      </c>
      <c r="C23">
        <v>11.47</v>
      </c>
      <c r="D23">
        <v>11.2</v>
      </c>
      <c r="E23">
        <v>11.2</v>
      </c>
      <c r="F23">
        <v>10.517194999999999</v>
      </c>
      <c r="G23">
        <v>0</v>
      </c>
      <c r="H23" s="9">
        <f t="shared" si="5"/>
        <v>-1.8011594848638748E-2</v>
      </c>
      <c r="I23" s="9">
        <f t="shared" si="6"/>
        <v>4.0941075632364557E-2</v>
      </c>
      <c r="J23" s="31">
        <f t="shared" si="9"/>
        <v>5.8544618837836368E-4</v>
      </c>
      <c r="K23" s="9">
        <f t="shared" si="7"/>
        <v>1.7084812585506901E-2</v>
      </c>
      <c r="L23" s="9">
        <f t="shared" si="10"/>
        <v>3.5750049980937544E-4</v>
      </c>
      <c r="O23" s="21">
        <f t="shared" si="8"/>
        <v>496487.31235728646</v>
      </c>
      <c r="S23" s="2">
        <v>11</v>
      </c>
      <c r="T23" s="47">
        <f t="shared" si="11"/>
        <v>235945.74414913447</v>
      </c>
      <c r="U23" s="47">
        <f t="shared" si="12"/>
        <v>143335.49539851773</v>
      </c>
    </row>
    <row r="24" spans="1:33" x14ac:dyDescent="0.25">
      <c r="A24" s="1">
        <v>43556</v>
      </c>
      <c r="B24">
        <v>11.46</v>
      </c>
      <c r="C24">
        <v>11.55</v>
      </c>
      <c r="D24">
        <v>11.46</v>
      </c>
      <c r="E24">
        <v>11.46</v>
      </c>
      <c r="F24">
        <v>10.710101</v>
      </c>
      <c r="G24">
        <v>0</v>
      </c>
      <c r="H24" s="9">
        <f t="shared" si="5"/>
        <v>1.4438804201044186E-2</v>
      </c>
      <c r="I24" s="9">
        <f t="shared" si="6"/>
        <v>4.9969344321405686E-2</v>
      </c>
      <c r="J24" s="31">
        <f t="shared" si="9"/>
        <v>6.1985176595776492E-4</v>
      </c>
      <c r="K24" s="9">
        <f t="shared" si="7"/>
        <v>4.2662809142713344E-2</v>
      </c>
      <c r="L24" s="9">
        <f t="shared" si="10"/>
        <v>3.5100202722709211E-4</v>
      </c>
      <c r="O24" s="21">
        <f t="shared" si="8"/>
        <v>505593.86419716344</v>
      </c>
      <c r="S24" s="2">
        <v>12</v>
      </c>
      <c r="T24" s="47">
        <f t="shared" si="11"/>
        <v>255096.3012727694</v>
      </c>
      <c r="U24" s="47">
        <f t="shared" si="12"/>
        <v>148104.32093408893</v>
      </c>
      <c r="AF24" s="2">
        <f>COUNTIF(AF2:AF22,"&lt;0")</f>
        <v>4</v>
      </c>
    </row>
    <row r="25" spans="1:33" x14ac:dyDescent="0.25">
      <c r="A25" s="1">
        <v>43525</v>
      </c>
      <c r="B25">
        <v>11.6</v>
      </c>
      <c r="C25">
        <v>11.62</v>
      </c>
      <c r="D25">
        <v>11.31</v>
      </c>
      <c r="E25">
        <v>11.35</v>
      </c>
      <c r="F25">
        <v>10.557661</v>
      </c>
      <c r="G25">
        <v>0</v>
      </c>
      <c r="H25" s="9">
        <f t="shared" si="5"/>
        <v>-1.5537348493438454E-2</v>
      </c>
      <c r="I25" s="9">
        <f t="shared" si="6"/>
        <v>8.3514967547478561E-3</v>
      </c>
      <c r="J25" s="31">
        <f t="shared" si="9"/>
        <v>6.0883242127197695E-4</v>
      </c>
      <c r="K25" s="9">
        <f t="shared" si="7"/>
        <v>1.3809687465220467E-2</v>
      </c>
      <c r="L25" s="9">
        <f t="shared" si="10"/>
        <v>3.4504123028827985E-4</v>
      </c>
      <c r="O25" s="21">
        <f t="shared" si="8"/>
        <v>498397.59885305364</v>
      </c>
      <c r="S25" s="2">
        <v>13</v>
      </c>
      <c r="T25" s="47">
        <f t="shared" si="11"/>
        <v>275801.21505355934</v>
      </c>
      <c r="U25" s="47">
        <f t="shared" si="12"/>
        <v>153031.80707864248</v>
      </c>
      <c r="Z25" s="2" t="s">
        <v>7</v>
      </c>
    </row>
    <row r="26" spans="1:33" x14ac:dyDescent="0.25">
      <c r="A26" s="1">
        <v>43497</v>
      </c>
      <c r="B26">
        <v>11.54</v>
      </c>
      <c r="C26">
        <v>11.62</v>
      </c>
      <c r="D26">
        <v>11.52</v>
      </c>
      <c r="E26">
        <v>11.58</v>
      </c>
      <c r="F26">
        <v>10.724288</v>
      </c>
      <c r="G26">
        <v>0</v>
      </c>
      <c r="H26" s="9">
        <f t="shared" si="5"/>
        <v>1.2522787995941236E-2</v>
      </c>
      <c r="I26" s="9">
        <f t="shared" si="6"/>
        <v>3.2356936392675513E-2</v>
      </c>
      <c r="J26" s="31">
        <f t="shared" si="9"/>
        <v>5.8080634208360234E-4</v>
      </c>
      <c r="K26" s="9">
        <f t="shared" si="7"/>
        <v>2.3783032559798408E-2</v>
      </c>
      <c r="L26" s="9">
        <f t="shared" si="10"/>
        <v>3.5062510539816966E-4</v>
      </c>
      <c r="O26" s="21">
        <f t="shared" si="8"/>
        <v>506263.59272272687</v>
      </c>
      <c r="S26" s="2">
        <v>14</v>
      </c>
      <c r="T26" s="47">
        <f t="shared" si="11"/>
        <v>298186.64498660644</v>
      </c>
      <c r="U26" s="47">
        <f t="shared" si="12"/>
        <v>158123.23252997405</v>
      </c>
    </row>
    <row r="27" spans="1:33" x14ac:dyDescent="0.25">
      <c r="A27" s="1">
        <v>43466</v>
      </c>
      <c r="B27">
        <v>11.36</v>
      </c>
      <c r="C27">
        <v>11.52</v>
      </c>
      <c r="D27">
        <v>11.25</v>
      </c>
      <c r="E27">
        <v>11.5</v>
      </c>
      <c r="F27">
        <v>10.591651000000001</v>
      </c>
      <c r="G27">
        <v>0</v>
      </c>
      <c r="H27" s="9">
        <f t="shared" si="5"/>
        <v>4.1195420594584302E-2</v>
      </c>
      <c r="I27" s="9">
        <f t="shared" si="6"/>
        <v>2.6706393396602555E-2</v>
      </c>
      <c r="J27" s="31">
        <f t="shared" si="9"/>
        <v>5.7929230653201128E-4</v>
      </c>
      <c r="K27" s="9">
        <f t="shared" si="7"/>
        <v>3.2891138249018376E-2</v>
      </c>
      <c r="L27" s="9">
        <f t="shared" si="10"/>
        <v>3.7340284001547813E-4</v>
      </c>
      <c r="O27" s="21">
        <f t="shared" si="8"/>
        <v>500002.17153113225</v>
      </c>
      <c r="S27" s="2">
        <v>15</v>
      </c>
      <c r="T27" s="47">
        <f t="shared" si="11"/>
        <v>322388.99031355436</v>
      </c>
      <c r="U27" s="47">
        <f t="shared" si="12"/>
        <v>163384.05161012913</v>
      </c>
    </row>
    <row r="28" spans="1:33" x14ac:dyDescent="0.25">
      <c r="A28" s="1">
        <v>43435</v>
      </c>
      <c r="B28">
        <v>11.68</v>
      </c>
      <c r="C28">
        <v>11.68</v>
      </c>
      <c r="D28">
        <v>11.25</v>
      </c>
      <c r="E28">
        <v>11.3</v>
      </c>
      <c r="F28">
        <v>10.172587</v>
      </c>
      <c r="G28">
        <v>0</v>
      </c>
      <c r="H28" s="9">
        <f t="shared" si="5"/>
        <v>-2.7127815136642738E-2</v>
      </c>
      <c r="I28" s="9">
        <f t="shared" si="6"/>
        <v>-2.0010119169989123E-2</v>
      </c>
      <c r="J28" s="31">
        <f t="shared" si="9"/>
        <v>4.5811691689549497E-4</v>
      </c>
      <c r="K28" s="9">
        <f t="shared" si="7"/>
        <v>1.9201093443885296E-2</v>
      </c>
      <c r="L28" s="9">
        <f t="shared" si="10"/>
        <v>3.0712410421282834E-4</v>
      </c>
      <c r="O28" s="21">
        <f t="shared" si="8"/>
        <v>480219.33408581588</v>
      </c>
      <c r="S28" s="2">
        <v>16</v>
      </c>
      <c r="T28" s="47">
        <f t="shared" si="11"/>
        <v>348555.72113251901</v>
      </c>
      <c r="U28" s="47">
        <f t="shared" si="12"/>
        <v>168819.90010848735</v>
      </c>
    </row>
    <row r="29" spans="1:33" x14ac:dyDescent="0.25">
      <c r="A29" s="1">
        <v>43405</v>
      </c>
      <c r="B29">
        <v>11.62</v>
      </c>
      <c r="C29">
        <v>11.78</v>
      </c>
      <c r="D29">
        <v>11.56</v>
      </c>
      <c r="E29">
        <v>11.67</v>
      </c>
      <c r="F29">
        <v>10.456242</v>
      </c>
      <c r="G29">
        <v>0</v>
      </c>
      <c r="H29" s="9">
        <f t="shared" si="5"/>
        <v>8.9083114038831911E-3</v>
      </c>
      <c r="I29" s="9">
        <f t="shared" si="6"/>
        <v>2.5297774157112561E-2</v>
      </c>
      <c r="J29" s="31">
        <f t="shared" si="9"/>
        <v>4.0471731262058943E-4</v>
      </c>
      <c r="K29" s="9">
        <f t="shared" si="7"/>
        <v>4.3251428949996146E-2</v>
      </c>
      <c r="L29" s="9">
        <f t="shared" si="10"/>
        <v>3.1129079630578692E-4</v>
      </c>
      <c r="O29" s="21">
        <f t="shared" si="8"/>
        <v>493609.89198520879</v>
      </c>
      <c r="S29" s="2">
        <v>17</v>
      </c>
      <c r="T29" s="47">
        <f t="shared" si="11"/>
        <v>376846.27696513012</v>
      </c>
      <c r="U29" s="47">
        <f t="shared" si="12"/>
        <v>174436.6013192487</v>
      </c>
    </row>
    <row r="30" spans="1:33" x14ac:dyDescent="0.25">
      <c r="A30" s="1">
        <v>43374</v>
      </c>
      <c r="B30">
        <v>11.54</v>
      </c>
      <c r="C30">
        <v>11.71</v>
      </c>
      <c r="D30">
        <v>11.54</v>
      </c>
      <c r="E30">
        <v>11.62</v>
      </c>
      <c r="F30">
        <v>10.363917000000001</v>
      </c>
      <c r="G30">
        <v>0</v>
      </c>
      <c r="H30" s="9">
        <f t="shared" si="5"/>
        <v>1.6137937025415841E-2</v>
      </c>
      <c r="I30" s="9">
        <f t="shared" si="6"/>
        <v>3.1706020262389579E-3</v>
      </c>
      <c r="J30" s="31">
        <f t="shared" si="9"/>
        <v>4.0165396934606742E-4</v>
      </c>
      <c r="K30" s="9">
        <f t="shared" si="7"/>
        <v>6.7910215687854575E-2</v>
      </c>
      <c r="L30" s="9">
        <f t="shared" si="10"/>
        <v>3.100410623082156E-4</v>
      </c>
      <c r="O30" s="21">
        <f t="shared" si="8"/>
        <v>489251.48738080752</v>
      </c>
      <c r="S30" s="2">
        <v>18</v>
      </c>
      <c r="T30" s="47">
        <f t="shared" si="11"/>
        <v>407433.0382558459</v>
      </c>
      <c r="U30" s="47">
        <f t="shared" si="12"/>
        <v>180240.17227978891</v>
      </c>
    </row>
    <row r="31" spans="1:33" x14ac:dyDescent="0.25">
      <c r="A31" s="1">
        <v>43344</v>
      </c>
      <c r="B31">
        <v>11.25</v>
      </c>
      <c r="C31">
        <v>11.48</v>
      </c>
      <c r="D31">
        <v>11.21</v>
      </c>
      <c r="E31">
        <v>11.48</v>
      </c>
      <c r="F31">
        <v>10.199320999999999</v>
      </c>
      <c r="G31">
        <v>0</v>
      </c>
      <c r="H31" s="9">
        <f t="shared" si="5"/>
        <v>1.6664742849430463E-2</v>
      </c>
      <c r="I31" s="9">
        <f t="shared" si="6"/>
        <v>-1.8047656356956914E-2</v>
      </c>
      <c r="J31" s="31">
        <f t="shared" si="9"/>
        <v>3.7818481670501866E-4</v>
      </c>
      <c r="K31" s="9">
        <f t="shared" si="7"/>
        <v>5.6405011214692803E-2</v>
      </c>
      <c r="L31" s="9">
        <f t="shared" si="10"/>
        <v>3.6490688569165106E-4</v>
      </c>
      <c r="O31" s="21">
        <f t="shared" si="8"/>
        <v>481481.37133135129</v>
      </c>
      <c r="S31" s="2">
        <v>19</v>
      </c>
      <c r="T31" s="47">
        <f t="shared" si="11"/>
        <v>440502.37672309508</v>
      </c>
      <c r="U31" s="47">
        <f t="shared" si="12"/>
        <v>186236.83021656747</v>
      </c>
    </row>
    <row r="32" spans="1:33" x14ac:dyDescent="0.25">
      <c r="A32" s="1">
        <v>43313</v>
      </c>
      <c r="B32">
        <v>11.86</v>
      </c>
      <c r="C32">
        <v>11.91</v>
      </c>
      <c r="D32">
        <v>11.27</v>
      </c>
      <c r="E32">
        <v>11.34</v>
      </c>
      <c r="F32">
        <v>10.032138</v>
      </c>
      <c r="G32">
        <v>0</v>
      </c>
      <c r="H32" s="9">
        <f t="shared" si="5"/>
        <v>-3.7901203441297146E-2</v>
      </c>
      <c r="I32" s="9">
        <f t="shared" si="6"/>
        <v>-4.0693284639369949E-2</v>
      </c>
      <c r="J32" s="31">
        <f t="shared" si="9"/>
        <v>3.7701643484075692E-4</v>
      </c>
      <c r="K32" s="9">
        <f t="shared" si="7"/>
        <v>8.1994232894760669E-2</v>
      </c>
      <c r="L32" s="9">
        <f t="shared" si="10"/>
        <v>3.6848866117571312E-4</v>
      </c>
      <c r="O32" s="21">
        <f t="shared" si="8"/>
        <v>473589.1302592947</v>
      </c>
      <c r="S32" s="2">
        <v>20</v>
      </c>
      <c r="T32" s="47">
        <f t="shared" si="11"/>
        <v>476255.79096226237</v>
      </c>
      <c r="U32" s="47">
        <f t="shared" si="12"/>
        <v>192432.99920549319</v>
      </c>
      <c r="V32" s="2" t="s">
        <v>7</v>
      </c>
    </row>
    <row r="33" spans="1:15" x14ac:dyDescent="0.25">
      <c r="A33" s="1">
        <v>43282</v>
      </c>
      <c r="B33">
        <v>11.53</v>
      </c>
      <c r="C33">
        <v>11.84</v>
      </c>
      <c r="D33">
        <v>11.53</v>
      </c>
      <c r="E33">
        <v>11.84</v>
      </c>
      <c r="F33">
        <v>10.427346999999999</v>
      </c>
      <c r="G33">
        <v>0</v>
      </c>
      <c r="H33" s="9">
        <f t="shared" si="5"/>
        <v>3.2048355304994315E-2</v>
      </c>
      <c r="I33" s="9">
        <f t="shared" si="6"/>
        <v>1.3366330379278143E-2</v>
      </c>
      <c r="J33" s="31">
        <f t="shared" si="9"/>
        <v>2.4875653146506969E-4</v>
      </c>
      <c r="K33" s="9">
        <f t="shared" si="7"/>
        <v>0.11067171194009573</v>
      </c>
      <c r="L33" s="9">
        <f t="shared" si="10"/>
        <v>2.9303359759198669E-4</v>
      </c>
      <c r="O33" s="21">
        <f t="shared" si="8"/>
        <v>492245.83998364711</v>
      </c>
    </row>
    <row r="34" spans="1:15" x14ac:dyDescent="0.25">
      <c r="A34" s="1">
        <v>43252</v>
      </c>
      <c r="B34">
        <v>11.73</v>
      </c>
      <c r="C34">
        <v>11.74</v>
      </c>
      <c r="D34">
        <v>11.52</v>
      </c>
      <c r="E34">
        <v>11.52</v>
      </c>
      <c r="F34">
        <v>10.103545</v>
      </c>
      <c r="G34">
        <v>0</v>
      </c>
      <c r="H34" s="9">
        <f t="shared" si="5"/>
        <v>-9.4946332465195814E-3</v>
      </c>
      <c r="I34" s="9">
        <f t="shared" si="6"/>
        <v>-1.7104647463803684E-2</v>
      </c>
      <c r="J34" s="31">
        <f t="shared" si="9"/>
        <v>1.5665604538561345E-4</v>
      </c>
      <c r="K34" s="9">
        <f t="shared" si="7"/>
        <v>8.3799239246798538E-2</v>
      </c>
      <c r="L34" s="9">
        <f t="shared" si="10"/>
        <v>2.6492325318341707E-4</v>
      </c>
      <c r="O34" s="21">
        <f t="shared" si="8"/>
        <v>476960.05468481855</v>
      </c>
    </row>
    <row r="35" spans="1:15" x14ac:dyDescent="0.25">
      <c r="A35" s="1">
        <v>43221</v>
      </c>
      <c r="B35">
        <v>12.06</v>
      </c>
      <c r="C35">
        <v>12.06</v>
      </c>
      <c r="D35">
        <v>11.68</v>
      </c>
      <c r="E35">
        <v>11.68</v>
      </c>
      <c r="F35">
        <v>10.200393999999999</v>
      </c>
      <c r="G35">
        <v>0</v>
      </c>
      <c r="H35" s="9">
        <f t="shared" si="5"/>
        <v>-2.5770712150338104E-2</v>
      </c>
      <c r="I35" s="9">
        <f t="shared" si="6"/>
        <v>-1.3552014601960961E-2</v>
      </c>
      <c r="J35" s="31">
        <f t="shared" si="9"/>
        <v>1.5600511022763759E-4</v>
      </c>
      <c r="K35" s="9">
        <f t="shared" si="7"/>
        <v>8.5556305364558813E-2</v>
      </c>
      <c r="L35" s="9">
        <f t="shared" si="10"/>
        <v>2.5814157000004828E-4</v>
      </c>
      <c r="O35" s="21">
        <f t="shared" si="8"/>
        <v>481532.02465537534</v>
      </c>
    </row>
    <row r="36" spans="1:15" x14ac:dyDescent="0.25">
      <c r="A36" s="1">
        <v>43191</v>
      </c>
      <c r="B36">
        <v>11.94</v>
      </c>
      <c r="C36">
        <v>12.09</v>
      </c>
      <c r="D36">
        <v>11.94</v>
      </c>
      <c r="E36">
        <v>12.03</v>
      </c>
      <c r="F36">
        <v>10.470219</v>
      </c>
      <c r="G36">
        <v>0</v>
      </c>
      <c r="H36" s="9">
        <f t="shared" si="5"/>
        <v>7.8993785135556983E-3</v>
      </c>
      <c r="I36" s="9">
        <f t="shared" si="6"/>
        <v>1.930952424065947E-2</v>
      </c>
      <c r="J36" s="31">
        <f t="shared" si="9"/>
        <v>1.1253615161137953E-4</v>
      </c>
      <c r="K36" s="9">
        <f t="shared" si="7"/>
        <v>0.12216426340620642</v>
      </c>
      <c r="L36" s="9">
        <f t="shared" si="10"/>
        <v>2.2642368277762484E-4</v>
      </c>
      <c r="O36" s="21">
        <f t="shared" si="8"/>
        <v>494269.7069990806</v>
      </c>
    </row>
    <row r="37" spans="1:15" x14ac:dyDescent="0.25">
      <c r="A37" s="1">
        <v>43160</v>
      </c>
      <c r="B37">
        <v>11.84</v>
      </c>
      <c r="C37">
        <v>11.97</v>
      </c>
      <c r="D37">
        <v>11.8</v>
      </c>
      <c r="E37">
        <v>11.97</v>
      </c>
      <c r="F37">
        <v>10.388159</v>
      </c>
      <c r="G37">
        <v>0</v>
      </c>
      <c r="H37" s="9">
        <f t="shared" si="5"/>
        <v>6.980806006585444E-3</v>
      </c>
      <c r="I37" s="9">
        <f t="shared" si="6"/>
        <v>-2.4669072885540088E-3</v>
      </c>
      <c r="J37" s="31">
        <f t="shared" si="9"/>
        <v>1.0979843619283274E-4</v>
      </c>
      <c r="K37" s="9">
        <f t="shared" si="7"/>
        <v>0.10358626049761324</v>
      </c>
      <c r="L37" s="9">
        <f t="shared" si="10"/>
        <v>2.2749054111382324E-4</v>
      </c>
      <c r="O37" s="21">
        <f t="shared" si="8"/>
        <v>490395.88428760297</v>
      </c>
    </row>
    <row r="38" spans="1:15" x14ac:dyDescent="0.25">
      <c r="A38" s="1">
        <v>43132</v>
      </c>
      <c r="B38">
        <v>12.06</v>
      </c>
      <c r="C38">
        <v>12.06</v>
      </c>
      <c r="D38">
        <v>11.86</v>
      </c>
      <c r="E38">
        <v>11.91</v>
      </c>
      <c r="F38">
        <v>10.316144</v>
      </c>
      <c r="G38">
        <v>0</v>
      </c>
      <c r="H38" s="9">
        <f t="shared" si="5"/>
        <v>-6.180362066676724E-3</v>
      </c>
      <c r="I38" s="9">
        <f t="shared" si="6"/>
        <v>-1.5180011144463023E-2</v>
      </c>
      <c r="J38" s="31">
        <f t="shared" si="9"/>
        <v>1.4761260090465384E-4</v>
      </c>
      <c r="K38" s="9">
        <f t="shared" si="7"/>
        <v>9.4025955074720502E-2</v>
      </c>
      <c r="L38" s="9">
        <f t="shared" si="10"/>
        <v>2.806674894636627E-4</v>
      </c>
      <c r="O38" s="21">
        <f t="shared" si="8"/>
        <v>486996.25788537215</v>
      </c>
    </row>
    <row r="39" spans="1:15" x14ac:dyDescent="0.25">
      <c r="A39" s="1">
        <v>43101</v>
      </c>
      <c r="B39">
        <v>11.97</v>
      </c>
      <c r="C39">
        <v>12.13</v>
      </c>
      <c r="D39">
        <v>11.96</v>
      </c>
      <c r="E39">
        <v>12.01</v>
      </c>
      <c r="F39">
        <v>10.380298</v>
      </c>
      <c r="G39">
        <v>0</v>
      </c>
      <c r="H39" s="9">
        <f t="shared" si="5"/>
        <v>1.7851005599098357E-2</v>
      </c>
      <c r="I39" s="9">
        <f t="shared" si="6"/>
        <v>1.2280126732273199E-2</v>
      </c>
      <c r="J39" s="31">
        <f t="shared" si="9"/>
        <v>2.0036048153083909E-4</v>
      </c>
      <c r="K39" s="9">
        <f t="shared" si="7"/>
        <v>0.14472327495265189</v>
      </c>
      <c r="L39" s="9">
        <f t="shared" si="10"/>
        <v>3.3030192512165774E-4</v>
      </c>
      <c r="O39" s="21">
        <f t="shared" si="8"/>
        <v>490024.78849994851</v>
      </c>
    </row>
    <row r="40" spans="1:15" x14ac:dyDescent="0.25">
      <c r="A40" s="1">
        <v>43070</v>
      </c>
      <c r="B40">
        <v>12.15</v>
      </c>
      <c r="C40">
        <v>12.23</v>
      </c>
      <c r="D40">
        <v>11.89</v>
      </c>
      <c r="E40">
        <v>11.89</v>
      </c>
      <c r="F40">
        <v>10.198249000000001</v>
      </c>
      <c r="G40">
        <v>0</v>
      </c>
      <c r="H40" s="9">
        <f t="shared" si="5"/>
        <v>-1.2865156200740581E-2</v>
      </c>
      <c r="I40" s="9">
        <f t="shared" si="6"/>
        <v>2.1772193446269891E-2</v>
      </c>
      <c r="J40" s="31">
        <f t="shared" si="9"/>
        <v>1.8277578207328952E-4</v>
      </c>
      <c r="K40" s="9">
        <f t="shared" si="7"/>
        <v>9.025446632074724E-2</v>
      </c>
      <c r="L40" s="9">
        <f t="shared" si="10"/>
        <v>3.2791822113137348E-4</v>
      </c>
      <c r="O40" s="21">
        <f t="shared" si="8"/>
        <v>481430.7652145258</v>
      </c>
    </row>
    <row r="41" spans="1:15" x14ac:dyDescent="0.25">
      <c r="A41" s="1">
        <v>43040</v>
      </c>
      <c r="B41">
        <v>12.2</v>
      </c>
      <c r="C41">
        <v>12.21</v>
      </c>
      <c r="D41">
        <v>11.98</v>
      </c>
      <c r="E41">
        <v>12.07</v>
      </c>
      <c r="F41">
        <v>10.331161</v>
      </c>
      <c r="G41">
        <v>0</v>
      </c>
      <c r="H41" s="9">
        <f t="shared" si="5"/>
        <v>-5.3545960065768047E-3</v>
      </c>
      <c r="I41" s="9">
        <f t="shared" si="6"/>
        <v>3.0771712816370488E-2</v>
      </c>
      <c r="J41" s="31">
        <f t="shared" si="9"/>
        <v>2.3680295397800544E-4</v>
      </c>
      <c r="K41" s="9">
        <f t="shared" si="7"/>
        <v>9.5880461681907891E-2</v>
      </c>
      <c r="L41" s="9">
        <f t="shared" si="10"/>
        <v>3.6477722806932395E-4</v>
      </c>
      <c r="O41" s="21">
        <f t="shared" si="8"/>
        <v>487705.16838571656</v>
      </c>
    </row>
    <row r="42" spans="1:15" x14ac:dyDescent="0.25">
      <c r="A42" s="1">
        <v>43009</v>
      </c>
      <c r="B42">
        <v>12.3</v>
      </c>
      <c r="C42">
        <v>12.32</v>
      </c>
      <c r="D42">
        <v>12.11</v>
      </c>
      <c r="E42">
        <v>12.16</v>
      </c>
      <c r="F42">
        <v>10.386778</v>
      </c>
      <c r="G42">
        <v>0</v>
      </c>
      <c r="H42" s="9">
        <f t="shared" si="5"/>
        <v>-6.7814172452517934E-3</v>
      </c>
      <c r="I42" s="9">
        <f t="shared" si="6"/>
        <v>7.0265840056598444E-2</v>
      </c>
      <c r="J42" s="31">
        <f t="shared" si="9"/>
        <v>2.2557938410938593E-4</v>
      </c>
      <c r="K42" s="9">
        <f t="shared" si="7"/>
        <v>6.8596470850519828E-2</v>
      </c>
      <c r="L42" s="9">
        <f t="shared" si="10"/>
        <v>3.7324296718268575E-4</v>
      </c>
      <c r="O42" s="21">
        <f t="shared" si="8"/>
        <v>490330.69114643132</v>
      </c>
    </row>
    <row r="43" spans="1:15" x14ac:dyDescent="0.25">
      <c r="A43" s="1">
        <v>42979</v>
      </c>
      <c r="B43">
        <v>12.16</v>
      </c>
      <c r="C43">
        <v>12.32</v>
      </c>
      <c r="D43">
        <v>12.06</v>
      </c>
      <c r="E43">
        <v>12.27</v>
      </c>
      <c r="F43">
        <v>10.457696</v>
      </c>
      <c r="G43">
        <v>0</v>
      </c>
      <c r="H43" s="9">
        <f t="shared" si="5"/>
        <v>1.6315753157735771E-2</v>
      </c>
      <c r="I43" s="9">
        <f t="shared" si="6"/>
        <v>8.3166463743993252E-2</v>
      </c>
      <c r="J43" s="31">
        <f t="shared" si="9"/>
        <v>3.0459986982975891E-4</v>
      </c>
      <c r="K43" s="9">
        <f t="shared" si="7"/>
        <v>9.7006840285091711E-2</v>
      </c>
      <c r="L43" s="9">
        <f t="shared" si="10"/>
        <v>4.0576817760471667E-4</v>
      </c>
      <c r="O43" s="21">
        <f t="shared" si="8"/>
        <v>493678.53125187336</v>
      </c>
    </row>
    <row r="44" spans="1:15" x14ac:dyDescent="0.25">
      <c r="A44" s="1">
        <v>42948</v>
      </c>
      <c r="B44">
        <v>12.13</v>
      </c>
      <c r="C44">
        <v>12.18</v>
      </c>
      <c r="D44">
        <v>12.02</v>
      </c>
      <c r="E44">
        <v>12.1</v>
      </c>
      <c r="F44">
        <v>10.289809999999999</v>
      </c>
      <c r="G44">
        <v>0</v>
      </c>
      <c r="H44" s="9">
        <f t="shared" si="5"/>
        <v>1.0156264440329627E-3</v>
      </c>
      <c r="I44" s="9">
        <f t="shared" si="6"/>
        <v>0.10978488110738077</v>
      </c>
      <c r="J44" s="31">
        <f t="shared" si="9"/>
        <v>3.4148098355837625E-4</v>
      </c>
      <c r="K44" s="9">
        <f t="shared" si="7"/>
        <v>0.11635667397248257</v>
      </c>
      <c r="L44" s="9">
        <f t="shared" si="10"/>
        <v>4.243302160122697E-4</v>
      </c>
      <c r="O44" s="21">
        <f t="shared" si="8"/>
        <v>485753.10351924924</v>
      </c>
    </row>
    <row r="45" spans="1:15" x14ac:dyDescent="0.25">
      <c r="A45" s="1">
        <v>42917</v>
      </c>
      <c r="B45">
        <v>12.27</v>
      </c>
      <c r="C45">
        <v>12.4</v>
      </c>
      <c r="D45">
        <v>12.12</v>
      </c>
      <c r="E45">
        <v>12.12</v>
      </c>
      <c r="F45">
        <v>10.27937</v>
      </c>
      <c r="G45">
        <v>0</v>
      </c>
      <c r="H45" s="9">
        <f t="shared" si="5"/>
        <v>-5.9144943164899941E-3</v>
      </c>
      <c r="I45" s="9">
        <f t="shared" si="6"/>
        <v>9.4909901393486068E-2</v>
      </c>
      <c r="J45" s="31">
        <f t="shared" si="9"/>
        <v>3.3703893704365557E-4</v>
      </c>
      <c r="K45" s="9">
        <f t="shared" si="7"/>
        <v>9.4085170597277196E-2</v>
      </c>
      <c r="L45" s="9">
        <f t="shared" si="10"/>
        <v>4.8971267601433349E-4</v>
      </c>
      <c r="O45" s="21">
        <f t="shared" si="8"/>
        <v>485260.2603665826</v>
      </c>
    </row>
    <row r="46" spans="1:15" x14ac:dyDescent="0.25">
      <c r="A46" s="1">
        <v>42887</v>
      </c>
      <c r="B46">
        <v>12.22</v>
      </c>
      <c r="C46">
        <v>12.34</v>
      </c>
      <c r="D46">
        <v>12.13</v>
      </c>
      <c r="E46">
        <v>12.22</v>
      </c>
      <c r="F46">
        <v>10.340529</v>
      </c>
      <c r="G46">
        <v>0</v>
      </c>
      <c r="H46" s="9">
        <f t="shared" si="5"/>
        <v>6.6837852567116461E-3</v>
      </c>
      <c r="I46" s="9">
        <f t="shared" si="6"/>
        <v>0.10922032451079874</v>
      </c>
      <c r="J46" s="31">
        <f t="shared" si="9"/>
        <v>3.4247685324579827E-4</v>
      </c>
      <c r="K46" s="9">
        <f t="shared" si="7"/>
        <v>6.1405314966691632E-2</v>
      </c>
      <c r="L46" s="9">
        <f t="shared" si="10"/>
        <v>4.9159634648007343E-4</v>
      </c>
      <c r="O46" s="21">
        <f t="shared" si="8"/>
        <v>488147.40542155772</v>
      </c>
    </row>
    <row r="47" spans="1:15" x14ac:dyDescent="0.25">
      <c r="A47" s="1">
        <v>42856</v>
      </c>
      <c r="B47">
        <v>12.4</v>
      </c>
      <c r="C47">
        <v>12.53</v>
      </c>
      <c r="D47">
        <v>12.01</v>
      </c>
      <c r="E47">
        <v>12.17</v>
      </c>
      <c r="F47">
        <v>10.271874</v>
      </c>
      <c r="G47">
        <v>0</v>
      </c>
      <c r="H47" s="9">
        <f t="shared" si="5"/>
        <v>-1.3633287749803208E-2</v>
      </c>
      <c r="I47" s="9">
        <f t="shared" si="6"/>
        <v>9.3163419825770796E-2</v>
      </c>
      <c r="J47" s="31">
        <f t="shared" si="9"/>
        <v>3.4238263387518527E-4</v>
      </c>
      <c r="K47" s="9">
        <f t="shared" si="7"/>
        <v>4.5713256044076972E-2</v>
      </c>
      <c r="L47" s="9">
        <f t="shared" si="10"/>
        <v>5.0023787184444684E-4</v>
      </c>
      <c r="O47" s="21">
        <f t="shared" si="8"/>
        <v>484906.39520639204</v>
      </c>
    </row>
    <row r="48" spans="1:15" x14ac:dyDescent="0.25">
      <c r="A48" s="1">
        <v>42826</v>
      </c>
      <c r="B48">
        <v>12.47</v>
      </c>
      <c r="C48">
        <v>12.55</v>
      </c>
      <c r="D48">
        <v>12.3</v>
      </c>
      <c r="E48">
        <v>12.37</v>
      </c>
      <c r="F48">
        <v>10.413849000000001</v>
      </c>
      <c r="G48">
        <v>0</v>
      </c>
      <c r="H48" s="9">
        <f t="shared" si="5"/>
        <v>-5.852704642040075E-3</v>
      </c>
      <c r="I48" s="9">
        <f t="shared" si="6"/>
        <v>0.11612270882857943</v>
      </c>
      <c r="J48" s="31">
        <f t="shared" si="9"/>
        <v>3.2510296810958579E-4</v>
      </c>
      <c r="K48" s="9">
        <f t="shared" si="7"/>
        <v>4.6493988300280904E-2</v>
      </c>
      <c r="L48" s="9">
        <f t="shared" si="10"/>
        <v>4.9014761075440421E-4</v>
      </c>
      <c r="O48" s="21">
        <f t="shared" si="8"/>
        <v>491608.6372178719</v>
      </c>
    </row>
    <row r="49" spans="1:15" x14ac:dyDescent="0.25">
      <c r="A49" s="1">
        <v>42795</v>
      </c>
      <c r="B49">
        <v>12.36</v>
      </c>
      <c r="C49">
        <v>12.48</v>
      </c>
      <c r="D49">
        <v>12.29</v>
      </c>
      <c r="E49">
        <v>12.47</v>
      </c>
      <c r="F49">
        <v>10.475156999999999</v>
      </c>
      <c r="G49">
        <v>0</v>
      </c>
      <c r="H49" s="9">
        <f t="shared" si="5"/>
        <v>2.153071670008494E-2</v>
      </c>
      <c r="I49" s="9">
        <f t="shared" si="6"/>
        <v>0.11282849461154726</v>
      </c>
      <c r="J49" s="31">
        <f t="shared" si="9"/>
        <v>3.1570887140951084E-4</v>
      </c>
      <c r="K49" s="9">
        <f t="shared" si="7"/>
        <v>5.1799363266776581E-2</v>
      </c>
      <c r="L49" s="9">
        <f t="shared" si="10"/>
        <v>4.90007267032954E-4</v>
      </c>
      <c r="O49" s="21">
        <f t="shared" si="8"/>
        <v>494502.81614542817</v>
      </c>
    </row>
    <row r="50" spans="1:15" x14ac:dyDescent="0.25">
      <c r="A50" s="1">
        <v>42767</v>
      </c>
      <c r="B50">
        <v>12.01</v>
      </c>
      <c r="C50">
        <v>12.33</v>
      </c>
      <c r="D50">
        <v>12.01</v>
      </c>
      <c r="E50">
        <v>12.23</v>
      </c>
      <c r="F50">
        <v>10.254372999999999</v>
      </c>
      <c r="G50">
        <v>0</v>
      </c>
      <c r="H50" s="9">
        <f t="shared" si="5"/>
        <v>2.7395309981763108E-2</v>
      </c>
      <c r="I50" s="9">
        <f t="shared" si="6"/>
        <v>8.7475147207854667E-2</v>
      </c>
      <c r="J50" s="31">
        <f t="shared" si="9"/>
        <v>3.8572210901773306E-4</v>
      </c>
      <c r="K50" s="9">
        <f t="shared" si="7"/>
        <v>4.0470855293971555E-2</v>
      </c>
      <c r="L50" s="9">
        <f t="shared" si="10"/>
        <v>4.7644884197177732E-4</v>
      </c>
      <c r="O50" s="21">
        <f t="shared" si="8"/>
        <v>484080.22202489589</v>
      </c>
    </row>
    <row r="51" spans="1:15" x14ac:dyDescent="0.25">
      <c r="A51" s="1">
        <v>42736</v>
      </c>
      <c r="B51">
        <v>12.03</v>
      </c>
      <c r="C51">
        <v>12.06</v>
      </c>
      <c r="D51">
        <v>11.75</v>
      </c>
      <c r="E51">
        <v>11.93</v>
      </c>
      <c r="F51">
        <v>9.9809420000000006</v>
      </c>
      <c r="G51">
        <v>0</v>
      </c>
      <c r="H51" s="9">
        <f t="shared" si="5"/>
        <v>-4.1707141277876388E-3</v>
      </c>
      <c r="I51" s="9">
        <f t="shared" si="6"/>
        <v>0.10068291038970867</v>
      </c>
      <c r="J51" s="31">
        <f t="shared" si="9"/>
        <v>4.8744572902106523E-4</v>
      </c>
      <c r="K51" s="9">
        <f t="shared" si="7"/>
        <v>7.0330279694681913E-3</v>
      </c>
      <c r="L51" s="9">
        <f t="shared" si="10"/>
        <v>4.5123441672114057E-4</v>
      </c>
      <c r="O51" s="21">
        <f t="shared" si="8"/>
        <v>471172.31052328693</v>
      </c>
    </row>
    <row r="52" spans="1:15" x14ac:dyDescent="0.25">
      <c r="A52" s="1">
        <v>42705</v>
      </c>
      <c r="B52">
        <v>11.53</v>
      </c>
      <c r="C52">
        <v>12.08</v>
      </c>
      <c r="D52">
        <v>11.51</v>
      </c>
      <c r="E52">
        <v>12</v>
      </c>
      <c r="F52">
        <v>10.022743999999999</v>
      </c>
      <c r="G52">
        <v>0</v>
      </c>
      <c r="H52" s="9">
        <f t="shared" si="5"/>
        <v>3.275534788865532E-2</v>
      </c>
      <c r="I52" s="9">
        <f t="shared" si="6"/>
        <v>7.1491920896368605E-2</v>
      </c>
      <c r="J52" s="31">
        <f t="shared" si="9"/>
        <v>4.9494975531295992E-4</v>
      </c>
      <c r="K52" s="9">
        <f t="shared" si="7"/>
        <v>2.2711238682594264E-2</v>
      </c>
      <c r="L52" s="9">
        <f t="shared" si="10"/>
        <v>4.9612064009007823E-4</v>
      </c>
      <c r="O52" s="21">
        <f t="shared" si="8"/>
        <v>473145.66583629185</v>
      </c>
    </row>
    <row r="53" spans="1:15" x14ac:dyDescent="0.25">
      <c r="A53" s="1">
        <v>42675</v>
      </c>
      <c r="B53">
        <v>11.45</v>
      </c>
      <c r="C53">
        <v>11.7</v>
      </c>
      <c r="D53">
        <v>11.18</v>
      </c>
      <c r="E53">
        <v>11.64</v>
      </c>
      <c r="F53">
        <v>9.7048579999999998</v>
      </c>
      <c r="G53">
        <v>0</v>
      </c>
      <c r="H53" s="9">
        <f t="shared" si="5"/>
        <v>5.190504772523731E-3</v>
      </c>
      <c r="I53" s="9">
        <f t="shared" si="6"/>
        <v>2.9445215847217671E-2</v>
      </c>
      <c r="J53" s="31">
        <f t="shared" si="9"/>
        <v>5.1099183444250774E-4</v>
      </c>
      <c r="K53" s="9">
        <f t="shared" si="7"/>
        <v>2.4398456613742032E-2</v>
      </c>
      <c r="L53" s="9">
        <f t="shared" si="10"/>
        <v>5.8505666412888191E-4</v>
      </c>
      <c r="O53" s="21">
        <f t="shared" si="8"/>
        <v>458139.15832397435</v>
      </c>
    </row>
    <row r="54" spans="1:15" x14ac:dyDescent="0.25">
      <c r="A54" s="1">
        <v>42644</v>
      </c>
      <c r="B54">
        <v>11.24</v>
      </c>
      <c r="C54">
        <v>11.72</v>
      </c>
      <c r="D54">
        <v>11.24</v>
      </c>
      <c r="E54">
        <v>11.6</v>
      </c>
      <c r="F54">
        <v>9.6547450000000001</v>
      </c>
      <c r="G54">
        <v>0</v>
      </c>
      <c r="H54" s="9">
        <f t="shared" si="5"/>
        <v>4.1291338901989431E-2</v>
      </c>
      <c r="I54" s="9">
        <f t="shared" si="6"/>
        <v>-6.7154189719176981E-3</v>
      </c>
      <c r="J54" s="31">
        <f t="shared" si="9"/>
        <v>5.4170847519404439E-4</v>
      </c>
      <c r="K54" s="9">
        <f t="shared" si="7"/>
        <v>-3.6566437658464283E-2</v>
      </c>
      <c r="L54" s="9">
        <f t="shared" si="10"/>
        <v>5.8392965509091713E-4</v>
      </c>
      <c r="O54" s="21">
        <f t="shared" si="8"/>
        <v>455773.46398397587</v>
      </c>
    </row>
    <row r="55" spans="1:15" x14ac:dyDescent="0.25">
      <c r="A55" s="1">
        <v>42614</v>
      </c>
      <c r="B55">
        <v>11.3</v>
      </c>
      <c r="C55">
        <v>11.41</v>
      </c>
      <c r="D55">
        <v>11.01</v>
      </c>
      <c r="E55">
        <v>11.16</v>
      </c>
      <c r="F55">
        <v>9.2718959999999999</v>
      </c>
      <c r="G55">
        <v>0</v>
      </c>
      <c r="H55" s="9">
        <f t="shared" si="5"/>
        <v>-1.2401466715308654E-2</v>
      </c>
      <c r="I55" s="9">
        <f t="shared" si="6"/>
        <v>-2.7382959457610909E-2</v>
      </c>
      <c r="J55" s="31">
        <f t="shared" si="9"/>
        <v>4.9460103959669832E-4</v>
      </c>
      <c r="K55" s="9">
        <f t="shared" si="7"/>
        <v>-7.9630430546606651E-2</v>
      </c>
      <c r="L55" s="9">
        <f t="shared" si="10"/>
        <v>5.0399102555438995E-4</v>
      </c>
      <c r="O55" s="21">
        <f t="shared" si="8"/>
        <v>437700.23523347016</v>
      </c>
    </row>
    <row r="56" spans="1:15" x14ac:dyDescent="0.25">
      <c r="A56" s="1">
        <v>42583</v>
      </c>
      <c r="B56">
        <v>11.27</v>
      </c>
      <c r="C56">
        <v>11.5</v>
      </c>
      <c r="D56">
        <v>11.16</v>
      </c>
      <c r="E56">
        <v>11.32</v>
      </c>
      <c r="F56">
        <v>9.388325</v>
      </c>
      <c r="G56">
        <v>0</v>
      </c>
      <c r="H56" s="9">
        <f t="shared" si="5"/>
        <v>7.0781584881048657E-3</v>
      </c>
      <c r="I56" s="9">
        <f t="shared" si="6"/>
        <v>1.8553235790817153E-2</v>
      </c>
      <c r="J56" s="31">
        <f t="shared" si="9"/>
        <v>5.1381150619461615E-4</v>
      </c>
      <c r="K56" s="9">
        <f t="shared" si="7"/>
        <v>-6.3161747587909531E-2</v>
      </c>
      <c r="L56" s="9">
        <f t="shared" si="10"/>
        <v>5.0129275625034986E-4</v>
      </c>
      <c r="O56" s="21">
        <f t="shared" si="8"/>
        <v>443196.52215126966</v>
      </c>
    </row>
    <row r="57" spans="1:15" x14ac:dyDescent="0.25">
      <c r="A57" s="1">
        <v>42552</v>
      </c>
      <c r="B57">
        <v>11.32</v>
      </c>
      <c r="C57">
        <v>11.58</v>
      </c>
      <c r="D57">
        <v>11.09</v>
      </c>
      <c r="E57">
        <v>11.26</v>
      </c>
      <c r="F57">
        <v>9.3223400000000005</v>
      </c>
      <c r="G57">
        <v>0</v>
      </c>
      <c r="H57" s="9">
        <f t="shared" si="5"/>
        <v>-7.8888160837471098E-3</v>
      </c>
      <c r="I57" s="9">
        <f t="shared" si="6"/>
        <v>-7.776356988237457E-3</v>
      </c>
      <c r="J57" s="31">
        <f t="shared" si="9"/>
        <v>6.1204711455220019E-4</v>
      </c>
      <c r="K57" s="9">
        <f t="shared" si="7"/>
        <v>-7.7383081968485007E-2</v>
      </c>
      <c r="L57" s="9">
        <f t="shared" si="10"/>
        <v>5.0391453594823431E-4</v>
      </c>
      <c r="O57" s="21">
        <f t="shared" si="8"/>
        <v>440081.55515618256</v>
      </c>
    </row>
    <row r="58" spans="1:15" x14ac:dyDescent="0.25">
      <c r="A58" s="1">
        <v>42522</v>
      </c>
      <c r="B58">
        <v>11.23</v>
      </c>
      <c r="C58">
        <v>11.37</v>
      </c>
      <c r="D58">
        <v>11</v>
      </c>
      <c r="E58">
        <v>11.37</v>
      </c>
      <c r="F58">
        <v>9.3964669999999995</v>
      </c>
      <c r="G58">
        <v>0</v>
      </c>
      <c r="H58" s="9">
        <f t="shared" si="5"/>
        <v>7.0829912608060515E-3</v>
      </c>
      <c r="I58" s="9">
        <f t="shared" si="6"/>
        <v>-3.5498085667655555E-2</v>
      </c>
      <c r="J58" s="31">
        <f t="shared" si="9"/>
        <v>6.1230932475671285E-4</v>
      </c>
      <c r="K58" s="9">
        <f t="shared" si="7"/>
        <v>-6.0957855332736767E-2</v>
      </c>
      <c r="L58" s="9">
        <f t="shared" si="10"/>
        <v>5.0273405745826299E-4</v>
      </c>
      <c r="O58" s="21">
        <f t="shared" si="8"/>
        <v>443580.88316171139</v>
      </c>
    </row>
    <row r="59" spans="1:15" x14ac:dyDescent="0.25">
      <c r="A59" s="1">
        <v>42491</v>
      </c>
      <c r="B59">
        <v>11.38</v>
      </c>
      <c r="C59">
        <v>11.38</v>
      </c>
      <c r="D59">
        <v>11.21</v>
      </c>
      <c r="E59">
        <v>11.31</v>
      </c>
      <c r="F59">
        <v>9.3303799999999999</v>
      </c>
      <c r="G59">
        <v>0</v>
      </c>
      <c r="H59" s="9">
        <f t="shared" si="5"/>
        <v>-8.7869108259008601E-3</v>
      </c>
      <c r="I59" s="9">
        <f t="shared" si="6"/>
        <v>-5.0134177081169955E-2</v>
      </c>
      <c r="J59" s="31">
        <f t="shared" si="9"/>
        <v>6.0745227112662936E-4</v>
      </c>
      <c r="K59" s="9">
        <f t="shared" si="7"/>
        <v>-6.8967537028486861E-2</v>
      </c>
      <c r="L59" s="9">
        <f t="shared" si="10"/>
        <v>5.0137629320867294E-4</v>
      </c>
      <c r="O59" s="21">
        <f t="shared" si="8"/>
        <v>440461.10103237408</v>
      </c>
    </row>
    <row r="60" spans="1:15" x14ac:dyDescent="0.25">
      <c r="A60" s="1">
        <v>42461</v>
      </c>
      <c r="B60">
        <v>11.47</v>
      </c>
      <c r="C60">
        <v>11.62</v>
      </c>
      <c r="D60">
        <v>11.18</v>
      </c>
      <c r="E60">
        <v>11.44</v>
      </c>
      <c r="F60">
        <v>9.4130920000000007</v>
      </c>
      <c r="G60">
        <v>0</v>
      </c>
      <c r="H60" s="9">
        <f t="shared" si="5"/>
        <v>-1.7426118221874191E-3</v>
      </c>
      <c r="I60" s="9">
        <f t="shared" si="6"/>
        <v>-5.4072688271409763E-2</v>
      </c>
      <c r="J60" s="31">
        <f t="shared" si="9"/>
        <v>6.0737165623083714E-4</v>
      </c>
      <c r="K60" s="9">
        <f t="shared" si="7"/>
        <v>-5.5755426895590307E-2</v>
      </c>
      <c r="L60" s="9">
        <f t="shared" si="10"/>
        <v>5.1860595282856789E-4</v>
      </c>
      <c r="O60" s="21">
        <f t="shared" si="8"/>
        <v>444365.70283729414</v>
      </c>
    </row>
    <row r="61" spans="1:15" x14ac:dyDescent="0.25">
      <c r="A61" s="1">
        <v>42430</v>
      </c>
      <c r="B61">
        <v>11.25</v>
      </c>
      <c r="C61">
        <v>11.5</v>
      </c>
      <c r="D61">
        <v>11.25</v>
      </c>
      <c r="E61">
        <v>11.49</v>
      </c>
      <c r="F61">
        <v>9.4295240000000007</v>
      </c>
      <c r="G61">
        <v>0</v>
      </c>
      <c r="H61" s="9">
        <f t="shared" si="5"/>
        <v>3.9873382683679293E-2</v>
      </c>
      <c r="I61" s="9">
        <f t="shared" si="6"/>
        <v>-5.3191533157088772E-2</v>
      </c>
      <c r="J61" s="31">
        <f t="shared" si="9"/>
        <v>6.2587488715129796E-4</v>
      </c>
      <c r="K61" s="9">
        <f t="shared" si="7"/>
        <v>-3.6019029924481596E-2</v>
      </c>
      <c r="L61" s="9">
        <f t="shared" si="10"/>
        <v>5.1942612641533352E-4</v>
      </c>
      <c r="O61" s="21">
        <f t="shared" si="8"/>
        <v>445141.41152356029</v>
      </c>
    </row>
    <row r="62" spans="1:15" x14ac:dyDescent="0.25">
      <c r="A62" s="1">
        <v>42401</v>
      </c>
      <c r="B62">
        <v>11.47</v>
      </c>
      <c r="C62">
        <v>11.47</v>
      </c>
      <c r="D62">
        <v>10.74</v>
      </c>
      <c r="E62">
        <v>11.08</v>
      </c>
      <c r="F62">
        <v>9.0679540000000003</v>
      </c>
      <c r="G62">
        <v>0</v>
      </c>
      <c r="H62" s="9">
        <f t="shared" si="5"/>
        <v>-3.0580901790975591E-2</v>
      </c>
      <c r="I62" s="9">
        <f t="shared" si="6"/>
        <v>-7.991040952514683E-2</v>
      </c>
      <c r="J62" s="31">
        <f t="shared" si="9"/>
        <v>4.4049589866854209E-4</v>
      </c>
      <c r="K62" s="9">
        <f t="shared" si="7"/>
        <v>-7.0087629405684748E-2</v>
      </c>
      <c r="L62" s="9">
        <f t="shared" si="10"/>
        <v>4.572511971784121E-4</v>
      </c>
      <c r="O62" s="21">
        <f t="shared" si="8"/>
        <v>428072.7047506019</v>
      </c>
    </row>
    <row r="63" spans="1:15" x14ac:dyDescent="0.25">
      <c r="A63" s="1">
        <v>42370</v>
      </c>
      <c r="B63">
        <v>11.46</v>
      </c>
      <c r="C63">
        <v>11.52</v>
      </c>
      <c r="D63">
        <v>11.04</v>
      </c>
      <c r="E63">
        <v>11.46</v>
      </c>
      <c r="F63">
        <v>9.3540080000000003</v>
      </c>
      <c r="G63">
        <v>0</v>
      </c>
      <c r="H63" s="9">
        <f t="shared" si="5"/>
        <v>-7.7712847940071429E-3</v>
      </c>
      <c r="I63" s="9">
        <f t="shared" si="6"/>
        <v>-5.6221847608108638E-2</v>
      </c>
      <c r="J63" s="31">
        <f t="shared" si="9"/>
        <v>4.0856778700729563E-4</v>
      </c>
      <c r="K63" s="9">
        <f t="shared" si="7"/>
        <v>-2.5876728419058845E-2</v>
      </c>
      <c r="L63" s="9">
        <f t="shared" si="10"/>
        <v>4.3553543443054343E-4</v>
      </c>
      <c r="O63" s="21">
        <f t="shared" si="8"/>
        <v>441576.51271927141</v>
      </c>
    </row>
    <row r="64" spans="1:15" x14ac:dyDescent="0.25">
      <c r="A64" s="1">
        <v>42339</v>
      </c>
      <c r="B64">
        <v>11.97</v>
      </c>
      <c r="C64">
        <v>11.98</v>
      </c>
      <c r="D64">
        <v>11.49</v>
      </c>
      <c r="E64">
        <v>11.58</v>
      </c>
      <c r="F64">
        <v>9.42727</v>
      </c>
      <c r="G64">
        <v>0</v>
      </c>
      <c r="H64" s="9">
        <f t="shared" si="5"/>
        <v>-3.0118151003614351E-2</v>
      </c>
      <c r="I64" s="9">
        <f t="shared" si="6"/>
        <v>-3.8050360350891828E-2</v>
      </c>
      <c r="J64" s="31">
        <f t="shared" si="9"/>
        <v>5.2583154509555164E-4</v>
      </c>
      <c r="K64" s="9">
        <f t="shared" si="7"/>
        <v>-5.7692845917487899E-4</v>
      </c>
      <c r="L64" s="9">
        <f t="shared" si="10"/>
        <v>4.5511898304130235E-4</v>
      </c>
      <c r="O64" s="21">
        <f t="shared" si="8"/>
        <v>445035.00649807072</v>
      </c>
    </row>
    <row r="65" spans="1:15" x14ac:dyDescent="0.25">
      <c r="A65" s="1">
        <v>42309</v>
      </c>
      <c r="B65">
        <v>11.79</v>
      </c>
      <c r="C65">
        <v>12.05</v>
      </c>
      <c r="D65">
        <v>11.79</v>
      </c>
      <c r="E65">
        <v>11.97</v>
      </c>
      <c r="F65">
        <v>9.7200190000000006</v>
      </c>
      <c r="G65">
        <v>0</v>
      </c>
      <c r="H65" s="9">
        <f t="shared" si="5"/>
        <v>1.9624908842354679E-2</v>
      </c>
      <c r="I65" s="9">
        <f t="shared" si="6"/>
        <v>2.5998779359393934E-2</v>
      </c>
      <c r="J65" s="31">
        <f t="shared" si="9"/>
        <v>7.0938878089294615E-4</v>
      </c>
      <c r="K65" s="9">
        <f t="shared" si="7"/>
        <v>6.8581198805197727E-3</v>
      </c>
      <c r="L65" s="9">
        <f t="shared" si="10"/>
        <v>4.1866236712292905E-4</v>
      </c>
      <c r="O65" s="21">
        <f t="shared" si="8"/>
        <v>458854.86666090728</v>
      </c>
    </row>
    <row r="66" spans="1:15" x14ac:dyDescent="0.25">
      <c r="A66" s="1">
        <v>42278</v>
      </c>
      <c r="B66">
        <v>11.41</v>
      </c>
      <c r="C66">
        <v>11.81</v>
      </c>
      <c r="D66">
        <v>11.41</v>
      </c>
      <c r="E66">
        <v>11.77</v>
      </c>
      <c r="F66">
        <v>9.5329359999999994</v>
      </c>
      <c r="G66">
        <v>0</v>
      </c>
      <c r="H66" s="9">
        <f t="shared" si="5"/>
        <v>3.4242296616997035E-2</v>
      </c>
      <c r="I66" s="9">
        <f t="shared" si="6"/>
        <v>-4.8721588187583473E-2</v>
      </c>
      <c r="J66" s="31">
        <f t="shared" si="9"/>
        <v>6.6219331668638951E-4</v>
      </c>
      <c r="K66" s="9">
        <f t="shared" si="7"/>
        <v>-4.1851039381595101E-3</v>
      </c>
      <c r="L66" s="9">
        <f t="shared" si="10"/>
        <v>4.0287354375482084E-4</v>
      </c>
      <c r="O66" s="21">
        <f t="shared" si="8"/>
        <v>450023.20233807794</v>
      </c>
    </row>
    <row r="67" spans="1:15" x14ac:dyDescent="0.25">
      <c r="A67" s="1">
        <v>42248</v>
      </c>
      <c r="B67">
        <v>11.54</v>
      </c>
      <c r="C67">
        <v>11.6</v>
      </c>
      <c r="D67">
        <v>11.29</v>
      </c>
      <c r="E67">
        <v>11.41</v>
      </c>
      <c r="F67">
        <v>9.217314</v>
      </c>
      <c r="G67">
        <v>0</v>
      </c>
      <c r="H67" s="9">
        <f t="shared" si="5"/>
        <v>-1.8954803636928006E-2</v>
      </c>
      <c r="I67" s="9">
        <f t="shared" si="6"/>
        <v>-8.5048482241740539E-2</v>
      </c>
      <c r="J67" s="31">
        <f t="shared" si="9"/>
        <v>5.2919568316135029E-4</v>
      </c>
      <c r="K67" s="9">
        <f t="shared" si="7"/>
        <v>-3.9368499843200573E-2</v>
      </c>
      <c r="L67" s="9">
        <f t="shared" si="10"/>
        <v>3.6385732691728018E-4</v>
      </c>
      <c r="O67" s="21">
        <f t="shared" si="8"/>
        <v>435123.57192323526</v>
      </c>
    </row>
    <row r="68" spans="1:15" x14ac:dyDescent="0.25">
      <c r="A68" s="1">
        <v>42217</v>
      </c>
      <c r="B68">
        <v>12.08</v>
      </c>
      <c r="C68">
        <v>12.1</v>
      </c>
      <c r="D68">
        <v>11.21</v>
      </c>
      <c r="E68">
        <v>11.66</v>
      </c>
      <c r="F68">
        <v>9.3954020000000007</v>
      </c>
      <c r="G68">
        <v>0</v>
      </c>
      <c r="H68" s="9">
        <f t="shared" si="5"/>
        <v>-3.5607402769366525E-2</v>
      </c>
      <c r="I68" s="9">
        <f t="shared" si="6"/>
        <v>-6.2455550868865298E-2</v>
      </c>
      <c r="J68" s="31">
        <f t="shared" si="9"/>
        <v>5.1487318889602621E-4</v>
      </c>
      <c r="K68" s="9">
        <f t="shared" si="7"/>
        <v>-4.130007252209634E-3</v>
      </c>
      <c r="L68" s="9">
        <f t="shared" si="10"/>
        <v>3.7544953009567154E-4</v>
      </c>
      <c r="O68" s="21">
        <f t="shared" si="8"/>
        <v>443530.60749527562</v>
      </c>
    </row>
    <row r="69" spans="1:15" x14ac:dyDescent="0.25">
      <c r="A69" s="1">
        <v>42186</v>
      </c>
      <c r="B69">
        <v>12.3</v>
      </c>
      <c r="C69">
        <v>12.35</v>
      </c>
      <c r="D69">
        <v>12.05</v>
      </c>
      <c r="E69">
        <v>12.12</v>
      </c>
      <c r="F69">
        <v>9.7423000000000002</v>
      </c>
      <c r="G69">
        <v>0</v>
      </c>
      <c r="H69" s="9">
        <f t="shared" si="5"/>
        <v>-8.1992580557149631E-3</v>
      </c>
      <c r="I69" s="9">
        <f t="shared" si="6"/>
        <v>-3.5820319733197006E-2</v>
      </c>
      <c r="J69" s="31">
        <f t="shared" si="9"/>
        <v>4.4057768924533983E-4</v>
      </c>
      <c r="K69" s="9">
        <f t="shared" si="7"/>
        <v>5.8706867744503219E-2</v>
      </c>
      <c r="L69" s="9">
        <f t="shared" si="10"/>
        <v>3.2946585598483838E-4</v>
      </c>
      <c r="O69" s="21">
        <f t="shared" si="8"/>
        <v>459906.69025138288</v>
      </c>
    </row>
    <row r="70" spans="1:15" x14ac:dyDescent="0.25">
      <c r="A70" s="1">
        <v>42156</v>
      </c>
      <c r="B70">
        <v>12.45</v>
      </c>
      <c r="C70">
        <v>12.45</v>
      </c>
      <c r="D70">
        <v>12.21</v>
      </c>
      <c r="E70">
        <v>12.25</v>
      </c>
      <c r="F70">
        <v>9.8228399999999993</v>
      </c>
      <c r="G70">
        <v>0</v>
      </c>
      <c r="H70" s="9">
        <f t="shared" si="5"/>
        <v>-1.2896863778653808E-2</v>
      </c>
      <c r="I70" s="9">
        <f t="shared" si="6"/>
        <v>-1.8347987565605257E-2</v>
      </c>
      <c r="J70" s="31">
        <f t="shared" si="9"/>
        <v>4.3679318924966812E-4</v>
      </c>
      <c r="K70" s="9">
        <f t="shared" si="7"/>
        <v>5.0041834527686638E-2</v>
      </c>
      <c r="L70" s="9">
        <f t="shared" si="10"/>
        <v>3.2490762528843462E-4</v>
      </c>
      <c r="O70" s="21">
        <f t="shared" si="8"/>
        <v>463708.75802109292</v>
      </c>
    </row>
    <row r="71" spans="1:15" x14ac:dyDescent="0.25">
      <c r="A71" s="1">
        <v>42125</v>
      </c>
      <c r="B71">
        <v>12.45</v>
      </c>
      <c r="C71">
        <v>12.51</v>
      </c>
      <c r="D71">
        <v>12.4</v>
      </c>
      <c r="E71">
        <v>12.44</v>
      </c>
      <c r="F71">
        <v>9.9511789999999998</v>
      </c>
      <c r="G71">
        <v>0</v>
      </c>
      <c r="H71" s="9">
        <f t="shared" si="5"/>
        <v>-8.127099237062609E-4</v>
      </c>
      <c r="I71" s="9">
        <f t="shared" si="6"/>
        <v>-7.0210759004028797E-3</v>
      </c>
      <c r="J71" s="31">
        <f t="shared" si="9"/>
        <v>4.2654139828368105E-4</v>
      </c>
      <c r="K71" s="9">
        <f t="shared" si="7"/>
        <v>6.5358932035155526E-2</v>
      </c>
      <c r="L71" s="9">
        <f t="shared" si="10"/>
        <v>3.4682471760643491E-4</v>
      </c>
      <c r="O71" s="21">
        <f t="shared" si="8"/>
        <v>469767.28267340013</v>
      </c>
    </row>
    <row r="72" spans="1:15" x14ac:dyDescent="0.25">
      <c r="A72" s="1">
        <v>42095</v>
      </c>
      <c r="B72">
        <v>12.44</v>
      </c>
      <c r="C72">
        <v>12.62</v>
      </c>
      <c r="D72">
        <v>12.44</v>
      </c>
      <c r="E72">
        <v>12.48</v>
      </c>
      <c r="F72">
        <v>9.9592729999999996</v>
      </c>
      <c r="G72">
        <v>0</v>
      </c>
      <c r="H72" s="9">
        <f t="shared" si="5"/>
        <v>1.0528220147263831E-2</v>
      </c>
      <c r="I72" s="9">
        <f t="shared" si="6"/>
        <v>-9.6700613196252995E-4</v>
      </c>
      <c r="J72" s="31">
        <f t="shared" si="9"/>
        <v>4.5653055860245067E-4</v>
      </c>
      <c r="K72" s="9">
        <f t="shared" si="7"/>
        <v>3.9631755594378724E-2</v>
      </c>
      <c r="L72" s="9">
        <f t="shared" si="10"/>
        <v>3.7032449144783311E-4</v>
      </c>
      <c r="O72" s="21">
        <f t="shared" si="8"/>
        <v>470149.37773831235</v>
      </c>
    </row>
    <row r="73" spans="1:15" x14ac:dyDescent="0.25">
      <c r="A73" s="1">
        <v>42064</v>
      </c>
      <c r="B73">
        <v>12.48</v>
      </c>
      <c r="C73">
        <v>12.48</v>
      </c>
      <c r="D73">
        <v>12.32</v>
      </c>
      <c r="E73">
        <v>12.38</v>
      </c>
      <c r="F73">
        <v>9.8555119999999992</v>
      </c>
      <c r="G73">
        <v>0</v>
      </c>
      <c r="H73" s="9">
        <f t="shared" si="5"/>
        <v>-5.62230583551854E-3</v>
      </c>
      <c r="I73" s="9">
        <f t="shared" si="6"/>
        <v>7.5297563642566737E-3</v>
      </c>
      <c r="J73" s="31">
        <f t="shared" si="9"/>
        <v>4.4922992972861337E-4</v>
      </c>
      <c r="K73" s="9">
        <f t="shared" si="7"/>
        <v>6.1331630499308828E-3</v>
      </c>
      <c r="L73" s="9">
        <f t="shared" si="10"/>
        <v>3.8102048089885837E-4</v>
      </c>
      <c r="O73" s="21">
        <f t="shared" si="8"/>
        <v>465251.11161150719</v>
      </c>
    </row>
    <row r="74" spans="1:15" x14ac:dyDescent="0.25">
      <c r="A74" s="1">
        <v>42036</v>
      </c>
      <c r="B74">
        <v>12.38</v>
      </c>
      <c r="C74">
        <v>12.53</v>
      </c>
      <c r="D74">
        <v>12.33</v>
      </c>
      <c r="E74">
        <v>12.48</v>
      </c>
      <c r="F74">
        <v>9.9112360000000006</v>
      </c>
      <c r="G74">
        <v>0</v>
      </c>
      <c r="H74" s="9">
        <f t="shared" ref="H74:H137" si="13">(F74-F75)/F75</f>
        <v>1.1333068712073464E-2</v>
      </c>
      <c r="I74" s="9">
        <f t="shared" ref="I74:I137" si="14">(F74-F85)/F85</f>
        <v>1.6390352694744485E-2</v>
      </c>
      <c r="J74" s="31">
        <f t="shared" si="9"/>
        <v>4.606317176892079E-4</v>
      </c>
      <c r="K74" s="9">
        <f t="shared" ref="K74:K137" si="15">(F74-F97)/F97</f>
        <v>3.1429599607543643E-2</v>
      </c>
      <c r="L74" s="9">
        <f t="shared" si="10"/>
        <v>3.7890373915680411E-4</v>
      </c>
      <c r="O74" s="21">
        <f t="shared" ref="O74:O137" si="16">O75+O75*H74</f>
        <v>467881.68554246484</v>
      </c>
    </row>
    <row r="75" spans="1:15" x14ac:dyDescent="0.25">
      <c r="A75" s="1">
        <v>42005</v>
      </c>
      <c r="B75">
        <v>12.4</v>
      </c>
      <c r="C75">
        <v>12.61</v>
      </c>
      <c r="D75">
        <v>12.31</v>
      </c>
      <c r="E75">
        <v>12.37</v>
      </c>
      <c r="F75">
        <v>9.8001699999999996</v>
      </c>
      <c r="G75">
        <v>0</v>
      </c>
      <c r="H75" s="9">
        <f t="shared" si="13"/>
        <v>3.4459136089605442E-2</v>
      </c>
      <c r="I75" s="9">
        <f t="shared" si="14"/>
        <v>2.0586433371597646E-2</v>
      </c>
      <c r="J75" s="31">
        <f t="shared" ref="J75:J138" si="17">VAR(H75:H86)</f>
        <v>4.7460840672239199E-4</v>
      </c>
      <c r="K75" s="9">
        <f t="shared" si="15"/>
        <v>2.2136911195469511E-2</v>
      </c>
      <c r="L75" s="9">
        <f t="shared" ref="L75:L138" si="18">VAR(H75:H98)</f>
        <v>3.762390065464151E-4</v>
      </c>
      <c r="O75" s="21">
        <f t="shared" si="16"/>
        <v>462638.57083038858</v>
      </c>
    </row>
    <row r="76" spans="1:15" x14ac:dyDescent="0.25">
      <c r="A76" s="1">
        <v>41974</v>
      </c>
      <c r="B76">
        <v>13.16</v>
      </c>
      <c r="C76">
        <v>13.18</v>
      </c>
      <c r="D76">
        <v>12.27</v>
      </c>
      <c r="E76">
        <v>12.46</v>
      </c>
      <c r="F76">
        <v>9.4737139999999993</v>
      </c>
      <c r="G76">
        <v>0</v>
      </c>
      <c r="H76" s="9">
        <f t="shared" si="13"/>
        <v>-5.4631269119497311E-2</v>
      </c>
      <c r="I76" s="9">
        <f t="shared" si="14"/>
        <v>4.3467880711293714E-3</v>
      </c>
      <c r="J76" s="31">
        <f t="shared" si="17"/>
        <v>4.2499496802938895E-4</v>
      </c>
      <c r="K76" s="9">
        <f t="shared" si="15"/>
        <v>-4.5414831560792249E-3</v>
      </c>
      <c r="L76" s="9">
        <f t="shared" si="18"/>
        <v>3.7202734734508849E-4</v>
      </c>
      <c r="O76" s="21">
        <f t="shared" si="16"/>
        <v>447227.49762665789</v>
      </c>
    </row>
    <row r="77" spans="1:15" x14ac:dyDescent="0.25">
      <c r="A77" s="1">
        <v>41944</v>
      </c>
      <c r="B77">
        <v>13.27</v>
      </c>
      <c r="C77">
        <v>13.29</v>
      </c>
      <c r="D77">
        <v>13.2</v>
      </c>
      <c r="E77">
        <v>13.21</v>
      </c>
      <c r="F77">
        <v>10.021184</v>
      </c>
      <c r="G77">
        <v>0</v>
      </c>
      <c r="H77" s="9">
        <f t="shared" si="13"/>
        <v>-5.2527764015866795E-3</v>
      </c>
      <c r="I77" s="9">
        <f t="shared" si="14"/>
        <v>3.8054604750952223E-2</v>
      </c>
      <c r="J77" s="31">
        <f t="shared" si="17"/>
        <v>1.4570983612783233E-4</v>
      </c>
      <c r="K77" s="9">
        <f t="shared" si="15"/>
        <v>8.7692144382430004E-2</v>
      </c>
      <c r="L77" s="9">
        <f t="shared" si="18"/>
        <v>2.4300141086120068E-4</v>
      </c>
      <c r="O77" s="21">
        <f t="shared" si="16"/>
        <v>473072.02260658302</v>
      </c>
    </row>
    <row r="78" spans="1:15" x14ac:dyDescent="0.25">
      <c r="A78" s="1">
        <v>41913</v>
      </c>
      <c r="B78">
        <v>13.24</v>
      </c>
      <c r="C78">
        <v>13.31</v>
      </c>
      <c r="D78">
        <v>13.08</v>
      </c>
      <c r="E78">
        <v>13.31</v>
      </c>
      <c r="F78">
        <v>10.074101000000001</v>
      </c>
      <c r="G78">
        <v>0</v>
      </c>
      <c r="H78" s="9">
        <f t="shared" si="13"/>
        <v>5.2701813649286243E-3</v>
      </c>
      <c r="I78" s="9">
        <f t="shared" si="14"/>
        <v>5.2345241825968891E-2</v>
      </c>
      <c r="J78" s="31">
        <f t="shared" si="17"/>
        <v>1.4152809353393069E-4</v>
      </c>
      <c r="K78" s="9">
        <f t="shared" si="15"/>
        <v>7.8163963185682472E-2</v>
      </c>
      <c r="L78" s="9">
        <f t="shared" si="18"/>
        <v>2.429011098596268E-4</v>
      </c>
      <c r="O78" s="21">
        <f t="shared" si="16"/>
        <v>475570.08593126328</v>
      </c>
    </row>
    <row r="79" spans="1:15" x14ac:dyDescent="0.25">
      <c r="A79" s="1">
        <v>41883</v>
      </c>
      <c r="B79">
        <v>13.39</v>
      </c>
      <c r="C79">
        <v>13.48</v>
      </c>
      <c r="D79">
        <v>13.24</v>
      </c>
      <c r="E79">
        <v>13.27</v>
      </c>
      <c r="F79">
        <v>10.021286999999999</v>
      </c>
      <c r="G79">
        <v>0</v>
      </c>
      <c r="H79" s="9">
        <f t="shared" si="13"/>
        <v>-8.2094273916971973E-3</v>
      </c>
      <c r="I79" s="9">
        <f t="shared" si="14"/>
        <v>4.4421830948997855E-2</v>
      </c>
      <c r="J79" s="31">
        <f t="shared" si="17"/>
        <v>1.5548893600730331E-4</v>
      </c>
      <c r="K79" s="9">
        <f t="shared" si="15"/>
        <v>8.5282267649735219E-2</v>
      </c>
      <c r="L79" s="9">
        <f t="shared" si="18"/>
        <v>2.4471735771069162E-4</v>
      </c>
      <c r="O79" s="21">
        <f t="shared" si="16"/>
        <v>473076.88494803169</v>
      </c>
    </row>
    <row r="80" spans="1:15" x14ac:dyDescent="0.25">
      <c r="A80" s="1">
        <v>41852</v>
      </c>
      <c r="B80">
        <v>13.25</v>
      </c>
      <c r="C80">
        <v>13.43</v>
      </c>
      <c r="D80">
        <v>13.16</v>
      </c>
      <c r="E80">
        <v>13.41</v>
      </c>
      <c r="F80">
        <v>10.104236999999999</v>
      </c>
      <c r="G80">
        <v>0</v>
      </c>
      <c r="H80" s="9">
        <f t="shared" si="13"/>
        <v>9.7736077513297138E-3</v>
      </c>
      <c r="I80" s="9">
        <f t="shared" si="14"/>
        <v>7.1003287343314722E-2</v>
      </c>
      <c r="J80" s="31">
        <f t="shared" si="17"/>
        <v>1.6771225723566203E-4</v>
      </c>
      <c r="K80" s="9">
        <f t="shared" si="15"/>
        <v>0.10572866510251595</v>
      </c>
      <c r="L80" s="9">
        <f t="shared" si="18"/>
        <v>2.5457063100268708E-4</v>
      </c>
      <c r="O80" s="21">
        <f t="shared" si="16"/>
        <v>476992.7220662022</v>
      </c>
    </row>
    <row r="81" spans="1:15" x14ac:dyDescent="0.25">
      <c r="A81" s="1">
        <v>41821</v>
      </c>
      <c r="B81">
        <v>13.38</v>
      </c>
      <c r="C81">
        <v>13.43</v>
      </c>
      <c r="D81">
        <v>13.29</v>
      </c>
      <c r="E81">
        <v>13.31</v>
      </c>
      <c r="F81">
        <v>10.006437999999999</v>
      </c>
      <c r="G81">
        <v>0</v>
      </c>
      <c r="H81" s="9">
        <f t="shared" si="13"/>
        <v>-1.5070536557201999E-3</v>
      </c>
      <c r="I81" s="9">
        <f t="shared" si="14"/>
        <v>8.7411045878239266E-2</v>
      </c>
      <c r="J81" s="31">
        <f t="shared" si="17"/>
        <v>2.1555530220200987E-4</v>
      </c>
      <c r="K81" s="9">
        <f t="shared" si="15"/>
        <v>0.12179685020497165</v>
      </c>
      <c r="L81" s="9">
        <f t="shared" si="18"/>
        <v>2.5384484020047726E-4</v>
      </c>
      <c r="O81" s="21">
        <f t="shared" si="16"/>
        <v>472375.90525704058</v>
      </c>
    </row>
    <row r="82" spans="1:15" x14ac:dyDescent="0.25">
      <c r="A82" s="1">
        <v>41791</v>
      </c>
      <c r="B82">
        <v>13.31</v>
      </c>
      <c r="C82">
        <v>13.45</v>
      </c>
      <c r="D82">
        <v>13.3</v>
      </c>
      <c r="E82">
        <v>13.36</v>
      </c>
      <c r="F82">
        <v>10.021540999999999</v>
      </c>
      <c r="G82">
        <v>0</v>
      </c>
      <c r="H82" s="9">
        <f t="shared" si="13"/>
        <v>5.2792114847424751E-3</v>
      </c>
      <c r="I82" s="9">
        <f t="shared" si="14"/>
        <v>7.1282571683385573E-2</v>
      </c>
      <c r="J82" s="31">
        <f t="shared" si="17"/>
        <v>2.1235198095945649E-4</v>
      </c>
      <c r="K82" s="9">
        <f t="shared" si="15"/>
        <v>0.12698973911050551</v>
      </c>
      <c r="L82" s="9">
        <f t="shared" si="18"/>
        <v>2.6945450275908808E-4</v>
      </c>
      <c r="O82" s="21">
        <f t="shared" si="16"/>
        <v>473088.87557645864</v>
      </c>
    </row>
    <row r="83" spans="1:15" x14ac:dyDescent="0.25">
      <c r="A83" s="1">
        <v>41760</v>
      </c>
      <c r="B83">
        <v>13.1</v>
      </c>
      <c r="C83">
        <v>13.34</v>
      </c>
      <c r="D83">
        <v>13.1</v>
      </c>
      <c r="E83">
        <v>13.32</v>
      </c>
      <c r="F83">
        <v>9.9689130000000006</v>
      </c>
      <c r="G83">
        <v>0</v>
      </c>
      <c r="H83" s="9">
        <f t="shared" si="13"/>
        <v>1.9122749392063296E-2</v>
      </c>
      <c r="I83" s="9">
        <f t="shared" si="14"/>
        <v>6.7257508605902794E-2</v>
      </c>
      <c r="J83" s="31">
        <f t="shared" si="17"/>
        <v>2.9229995218800665E-4</v>
      </c>
      <c r="K83" s="9">
        <f t="shared" si="15"/>
        <v>0.15007031537512891</v>
      </c>
      <c r="L83" s="9">
        <f t="shared" si="18"/>
        <v>3.4200066501104245E-4</v>
      </c>
      <c r="O83" s="21">
        <f t="shared" si="16"/>
        <v>470604.45513215399</v>
      </c>
    </row>
    <row r="84" spans="1:15" x14ac:dyDescent="0.25">
      <c r="A84" s="1">
        <v>41730</v>
      </c>
      <c r="B84">
        <v>13.14</v>
      </c>
      <c r="C84">
        <v>13.19</v>
      </c>
      <c r="D84">
        <v>13.03</v>
      </c>
      <c r="E84">
        <v>13.1</v>
      </c>
      <c r="F84">
        <v>9.7818570000000005</v>
      </c>
      <c r="G84">
        <v>0</v>
      </c>
      <c r="H84" s="9">
        <f t="shared" si="13"/>
        <v>3.1226263040810506E-3</v>
      </c>
      <c r="I84" s="9">
        <f t="shared" si="14"/>
        <v>2.1111597792646469E-2</v>
      </c>
      <c r="J84" s="31">
        <f t="shared" si="17"/>
        <v>3.1624067957015462E-4</v>
      </c>
      <c r="K84" s="9">
        <f t="shared" si="15"/>
        <v>0.18262402258600685</v>
      </c>
      <c r="L84" s="9">
        <f t="shared" si="18"/>
        <v>5.0798949511097449E-4</v>
      </c>
      <c r="O84" s="21">
        <f t="shared" si="16"/>
        <v>461774.06540368509</v>
      </c>
    </row>
    <row r="85" spans="1:15" x14ac:dyDescent="0.25">
      <c r="A85" s="1">
        <v>41699</v>
      </c>
      <c r="B85">
        <v>12.83</v>
      </c>
      <c r="C85">
        <v>13.1</v>
      </c>
      <c r="D85">
        <v>12.83</v>
      </c>
      <c r="E85">
        <v>13.1</v>
      </c>
      <c r="F85">
        <v>9.7514070000000004</v>
      </c>
      <c r="G85">
        <v>0</v>
      </c>
      <c r="H85" s="9">
        <f t="shared" si="13"/>
        <v>1.5508270824366484E-2</v>
      </c>
      <c r="I85" s="9">
        <f t="shared" si="14"/>
        <v>-4.4947467876617084E-3</v>
      </c>
      <c r="J85" s="31">
        <f t="shared" si="17"/>
        <v>3.4740352704998637E-4</v>
      </c>
      <c r="K85" s="9">
        <f t="shared" si="15"/>
        <v>0.11210385163504713</v>
      </c>
      <c r="L85" s="9">
        <f t="shared" si="18"/>
        <v>5.083366600134268E-4</v>
      </c>
      <c r="O85" s="21">
        <f t="shared" si="16"/>
        <v>460336.60620840732</v>
      </c>
    </row>
    <row r="86" spans="1:15" x14ac:dyDescent="0.25">
      <c r="A86" s="1">
        <v>41671</v>
      </c>
      <c r="B86">
        <v>12.68</v>
      </c>
      <c r="C86">
        <v>12.94</v>
      </c>
      <c r="D86">
        <v>12.68</v>
      </c>
      <c r="E86">
        <v>12.94</v>
      </c>
      <c r="F86">
        <v>9.6024890000000003</v>
      </c>
      <c r="G86">
        <v>0</v>
      </c>
      <c r="H86" s="9">
        <f t="shared" si="13"/>
        <v>1.7998747337987193E-2</v>
      </c>
      <c r="I86" s="9">
        <f t="shared" si="14"/>
        <v>-7.0068107490913866E-4</v>
      </c>
      <c r="J86" s="31">
        <f t="shared" si="17"/>
        <v>3.279948235933983E-4</v>
      </c>
      <c r="K86" s="9">
        <f t="shared" si="15"/>
        <v>9.6766872611224172E-2</v>
      </c>
      <c r="L86" s="9">
        <f t="shared" si="18"/>
        <v>5.1220296407088293E-4</v>
      </c>
      <c r="O86" s="21">
        <f t="shared" si="16"/>
        <v>453306.60461752472</v>
      </c>
    </row>
    <row r="87" spans="1:15" x14ac:dyDescent="0.25">
      <c r="A87" s="1">
        <v>41640</v>
      </c>
      <c r="B87">
        <v>13.09</v>
      </c>
      <c r="C87">
        <v>13.15</v>
      </c>
      <c r="D87">
        <v>12.75</v>
      </c>
      <c r="E87">
        <v>12.75</v>
      </c>
      <c r="F87">
        <v>9.4327120000000004</v>
      </c>
      <c r="G87">
        <v>0</v>
      </c>
      <c r="H87" s="9">
        <f t="shared" si="13"/>
        <v>-2.2902869871507737E-2</v>
      </c>
      <c r="I87" s="9">
        <f t="shared" si="14"/>
        <v>-1.6188177564629955E-2</v>
      </c>
      <c r="J87" s="31">
        <f t="shared" si="17"/>
        <v>3.0329193997689062E-4</v>
      </c>
      <c r="K87" s="9">
        <f t="shared" si="15"/>
        <v>6.6042158378038562E-2</v>
      </c>
      <c r="L87" s="9">
        <f t="shared" si="18"/>
        <v>5.2865316351564907E-4</v>
      </c>
      <c r="O87" s="21">
        <f t="shared" si="16"/>
        <v>445291.90807247796</v>
      </c>
    </row>
    <row r="88" spans="1:15" x14ac:dyDescent="0.25">
      <c r="A88" s="1">
        <v>41609</v>
      </c>
      <c r="B88">
        <v>13.06</v>
      </c>
      <c r="C88">
        <v>13.14</v>
      </c>
      <c r="D88">
        <v>13.03</v>
      </c>
      <c r="E88">
        <v>13.14</v>
      </c>
      <c r="F88">
        <v>9.6538120000000003</v>
      </c>
      <c r="G88">
        <v>0</v>
      </c>
      <c r="H88" s="9">
        <f t="shared" si="13"/>
        <v>8.4416588321320259E-3</v>
      </c>
      <c r="I88" s="9">
        <f t="shared" si="14"/>
        <v>1.4382466623970863E-2</v>
      </c>
      <c r="J88" s="31">
        <f t="shared" si="17"/>
        <v>3.368381308757743E-4</v>
      </c>
      <c r="K88" s="9">
        <f t="shared" si="15"/>
        <v>0.12148039224000373</v>
      </c>
      <c r="L88" s="9">
        <f t="shared" si="18"/>
        <v>7.0549604007166106E-4</v>
      </c>
      <c r="O88" s="21">
        <f t="shared" si="16"/>
        <v>455729.41966774612</v>
      </c>
    </row>
    <row r="89" spans="1:15" x14ac:dyDescent="0.25">
      <c r="A89" s="1">
        <v>41579</v>
      </c>
      <c r="B89">
        <v>13.14</v>
      </c>
      <c r="C89">
        <v>13.16</v>
      </c>
      <c r="D89">
        <v>12.99</v>
      </c>
      <c r="E89">
        <v>13.07</v>
      </c>
      <c r="F89">
        <v>9.5730000000000004</v>
      </c>
      <c r="G89">
        <v>0</v>
      </c>
      <c r="H89" s="9">
        <f t="shared" si="13"/>
        <v>-2.2987878029281342E-3</v>
      </c>
      <c r="I89" s="9">
        <f t="shared" si="14"/>
        <v>3.9046573555879524E-2</v>
      </c>
      <c r="J89" s="31">
        <f t="shared" si="17"/>
        <v>3.6080715570014179E-4</v>
      </c>
      <c r="K89" s="9">
        <f t="shared" si="15"/>
        <v>0.19685105524305904</v>
      </c>
      <c r="L89" s="9">
        <f t="shared" si="18"/>
        <v>7.4189004254385737E-4</v>
      </c>
      <c r="O89" s="21">
        <f t="shared" si="16"/>
        <v>451914.51154003554</v>
      </c>
    </row>
    <row r="90" spans="1:15" x14ac:dyDescent="0.25">
      <c r="A90" s="1">
        <v>41548</v>
      </c>
      <c r="B90">
        <v>13</v>
      </c>
      <c r="C90">
        <v>13.25</v>
      </c>
      <c r="D90">
        <v>13</v>
      </c>
      <c r="E90">
        <v>13.14</v>
      </c>
      <c r="F90">
        <v>9.5950570000000006</v>
      </c>
      <c r="G90">
        <v>0</v>
      </c>
      <c r="H90" s="9">
        <f t="shared" si="13"/>
        <v>1.703251707639919E-2</v>
      </c>
      <c r="I90" s="9">
        <f t="shared" si="14"/>
        <v>2.689507303058853E-2</v>
      </c>
      <c r="J90" s="31">
        <f t="shared" si="17"/>
        <v>3.6603882889278791E-4</v>
      </c>
      <c r="K90" s="9">
        <f t="shared" si="15"/>
        <v>0.17398228453515413</v>
      </c>
      <c r="L90" s="9">
        <f t="shared" si="18"/>
        <v>8.1738856341890252E-4</v>
      </c>
      <c r="O90" s="21">
        <f t="shared" si="16"/>
        <v>452955.76071804023</v>
      </c>
    </row>
    <row r="91" spans="1:15" x14ac:dyDescent="0.25">
      <c r="A91" s="1">
        <v>41518</v>
      </c>
      <c r="B91">
        <v>12.74</v>
      </c>
      <c r="C91">
        <v>13.2</v>
      </c>
      <c r="D91">
        <v>12.74</v>
      </c>
      <c r="E91">
        <v>12.96</v>
      </c>
      <c r="F91">
        <v>9.4343660000000007</v>
      </c>
      <c r="G91">
        <v>0</v>
      </c>
      <c r="H91" s="9">
        <f t="shared" si="13"/>
        <v>2.5243328271069298E-2</v>
      </c>
      <c r="I91" s="9">
        <f t="shared" si="14"/>
        <v>2.1720077103625855E-2</v>
      </c>
      <c r="J91" s="31">
        <f t="shared" si="17"/>
        <v>3.5333437639405472E-4</v>
      </c>
      <c r="K91" s="9">
        <f t="shared" si="15"/>
        <v>0.11243558995474508</v>
      </c>
      <c r="L91" s="9">
        <f t="shared" si="18"/>
        <v>8.9135801260384882E-4</v>
      </c>
      <c r="O91" s="21">
        <f t="shared" si="16"/>
        <v>445369.98877884878</v>
      </c>
    </row>
    <row r="92" spans="1:15" x14ac:dyDescent="0.25">
      <c r="A92" s="1">
        <v>41487</v>
      </c>
      <c r="B92">
        <v>12.95</v>
      </c>
      <c r="C92">
        <v>12.99</v>
      </c>
      <c r="D92">
        <v>12.66</v>
      </c>
      <c r="E92">
        <v>12.68</v>
      </c>
      <c r="F92">
        <v>9.2020750000000007</v>
      </c>
      <c r="G92">
        <v>0</v>
      </c>
      <c r="H92" s="9">
        <f t="shared" si="13"/>
        <v>-1.6316695124692721E-2</v>
      </c>
      <c r="I92" s="9">
        <f t="shared" si="14"/>
        <v>7.0031122511512531E-3</v>
      </c>
      <c r="J92" s="31">
        <f t="shared" si="17"/>
        <v>3.5014279344030186E-4</v>
      </c>
      <c r="K92" s="9">
        <f t="shared" si="15"/>
        <v>0.13805177808937993</v>
      </c>
      <c r="L92" s="9">
        <f t="shared" si="18"/>
        <v>1.1827724571543358E-3</v>
      </c>
      <c r="O92" s="21">
        <f t="shared" si="16"/>
        <v>434404.18142481701</v>
      </c>
    </row>
    <row r="93" spans="1:15" x14ac:dyDescent="0.25">
      <c r="A93" s="1">
        <v>41456</v>
      </c>
      <c r="B93">
        <v>12.99</v>
      </c>
      <c r="C93">
        <v>13.18</v>
      </c>
      <c r="D93">
        <v>12.93</v>
      </c>
      <c r="E93">
        <v>12.93</v>
      </c>
      <c r="F93">
        <v>9.3547130000000003</v>
      </c>
      <c r="G93">
        <v>0</v>
      </c>
      <c r="H93" s="9">
        <f t="shared" si="13"/>
        <v>1.5021387089294996E-3</v>
      </c>
      <c r="I93" s="9">
        <f t="shared" si="14"/>
        <v>4.87335831163399E-2</v>
      </c>
      <c r="J93" s="31">
        <f t="shared" si="17"/>
        <v>3.142174453040188E-4</v>
      </c>
      <c r="K93" s="9">
        <f t="shared" si="15"/>
        <v>6.4691041764143031E-2</v>
      </c>
      <c r="L93" s="9">
        <f t="shared" si="18"/>
        <v>1.1748941052587586E-3</v>
      </c>
      <c r="O93" s="21">
        <f t="shared" si="16"/>
        <v>441609.79379423597</v>
      </c>
    </row>
    <row r="94" spans="1:15" x14ac:dyDescent="0.25">
      <c r="A94" s="1">
        <v>41426</v>
      </c>
      <c r="B94">
        <v>13.35</v>
      </c>
      <c r="C94">
        <v>13.37</v>
      </c>
      <c r="D94">
        <v>12.7</v>
      </c>
      <c r="E94">
        <v>12.95</v>
      </c>
      <c r="F94">
        <v>9.3406819999999993</v>
      </c>
      <c r="G94">
        <v>0</v>
      </c>
      <c r="H94" s="9">
        <f t="shared" si="13"/>
        <v>-2.4941918339941856E-2</v>
      </c>
      <c r="I94" s="9">
        <f t="shared" si="14"/>
        <v>5.0422561789069655E-2</v>
      </c>
      <c r="J94" s="31">
        <f t="shared" si="17"/>
        <v>3.5095208348317125E-4</v>
      </c>
      <c r="K94" s="9">
        <f t="shared" si="15"/>
        <v>5.172250334916495E-2</v>
      </c>
      <c r="L94" s="9">
        <f t="shared" si="18"/>
        <v>1.1791555713736039E-3</v>
      </c>
      <c r="O94" s="21">
        <f t="shared" si="16"/>
        <v>440947.42959164339</v>
      </c>
    </row>
    <row r="95" spans="1:15" x14ac:dyDescent="0.25">
      <c r="A95" s="1">
        <v>41395</v>
      </c>
      <c r="B95">
        <v>13.65</v>
      </c>
      <c r="C95">
        <v>13.85</v>
      </c>
      <c r="D95">
        <v>13.32</v>
      </c>
      <c r="E95">
        <v>13.32</v>
      </c>
      <c r="F95">
        <v>9.5796159999999997</v>
      </c>
      <c r="G95">
        <v>0</v>
      </c>
      <c r="H95" s="9">
        <f t="shared" si="13"/>
        <v>-2.2032610088270687E-2</v>
      </c>
      <c r="I95" s="9">
        <f t="shared" si="14"/>
        <v>0.10515880661137579</v>
      </c>
      <c r="J95" s="31">
        <f t="shared" si="17"/>
        <v>3.7837157995549591E-4</v>
      </c>
      <c r="K95" s="9">
        <f t="shared" si="15"/>
        <v>9.2625259451872499E-2</v>
      </c>
      <c r="L95" s="9">
        <f t="shared" si="18"/>
        <v>1.1454021548841589E-3</v>
      </c>
      <c r="O95" s="21">
        <f t="shared" si="16"/>
        <v>452226.83436551859</v>
      </c>
    </row>
    <row r="96" spans="1:15" x14ac:dyDescent="0.25">
      <c r="A96" s="1">
        <v>41365</v>
      </c>
      <c r="B96">
        <v>13.42</v>
      </c>
      <c r="C96">
        <v>13.73</v>
      </c>
      <c r="D96">
        <v>13.42</v>
      </c>
      <c r="E96">
        <v>13.66</v>
      </c>
      <c r="F96">
        <v>9.7954349999999994</v>
      </c>
      <c r="G96">
        <v>0</v>
      </c>
      <c r="H96" s="9">
        <f t="shared" si="13"/>
        <v>1.9378571959311443E-2</v>
      </c>
      <c r="I96" s="9">
        <f t="shared" si="14"/>
        <v>0.18426559933147263</v>
      </c>
      <c r="J96" s="31">
        <f t="shared" si="17"/>
        <v>6.9601092188510585E-4</v>
      </c>
      <c r="K96" s="9">
        <f t="shared" si="15"/>
        <v>0.11407229763596287</v>
      </c>
      <c r="L96" s="9">
        <f t="shared" si="18"/>
        <v>1.1161934080032197E-3</v>
      </c>
      <c r="O96" s="21">
        <f t="shared" si="16"/>
        <v>462415.04474534298</v>
      </c>
    </row>
    <row r="97" spans="1:15" x14ac:dyDescent="0.25">
      <c r="A97" s="1">
        <v>41334</v>
      </c>
      <c r="B97">
        <v>13.48</v>
      </c>
      <c r="C97">
        <v>13.58</v>
      </c>
      <c r="D97">
        <v>13.41</v>
      </c>
      <c r="E97">
        <v>13.44</v>
      </c>
      <c r="F97">
        <v>9.6092220000000008</v>
      </c>
      <c r="G97">
        <v>0</v>
      </c>
      <c r="H97" s="9">
        <f t="shared" si="13"/>
        <v>2.2214404517016716E-3</v>
      </c>
      <c r="I97" s="9">
        <f t="shared" si="14"/>
        <v>9.5888295649666902E-2</v>
      </c>
      <c r="J97" s="31">
        <f t="shared" si="17"/>
        <v>6.9084137234997245E-4</v>
      </c>
      <c r="K97" s="9">
        <f t="shared" si="15"/>
        <v>9.1374152441309794E-2</v>
      </c>
      <c r="L97" s="9">
        <f t="shared" si="18"/>
        <v>1.1311662856929175E-3</v>
      </c>
      <c r="O97" s="21">
        <f t="shared" si="16"/>
        <v>453624.45068523602</v>
      </c>
    </row>
    <row r="98" spans="1:15" x14ac:dyDescent="0.25">
      <c r="A98" s="1">
        <v>41306</v>
      </c>
      <c r="B98">
        <v>13.42</v>
      </c>
      <c r="C98">
        <v>13.53</v>
      </c>
      <c r="D98">
        <v>13.39</v>
      </c>
      <c r="E98">
        <v>13.45</v>
      </c>
      <c r="F98">
        <v>9.587923</v>
      </c>
      <c r="G98">
        <v>0</v>
      </c>
      <c r="H98" s="9">
        <f t="shared" si="13"/>
        <v>7.4591241823128802E-3</v>
      </c>
      <c r="I98" s="9">
        <f t="shared" si="14"/>
        <v>9.5103188719843995E-2</v>
      </c>
      <c r="J98" s="31">
        <f t="shared" si="17"/>
        <v>7.179994041679106E-4</v>
      </c>
      <c r="K98" s="9">
        <f t="shared" si="15"/>
        <v>0.12004141429610948</v>
      </c>
      <c r="L98" s="9">
        <f t="shared" si="18"/>
        <v>1.1337436546090044E-3</v>
      </c>
      <c r="O98" s="21">
        <f t="shared" si="16"/>
        <v>452618.98456371803</v>
      </c>
    </row>
    <row r="99" spans="1:15" x14ac:dyDescent="0.25">
      <c r="A99" s="1">
        <v>41275</v>
      </c>
      <c r="B99">
        <v>13.46</v>
      </c>
      <c r="C99">
        <v>13.53</v>
      </c>
      <c r="D99">
        <v>13.39</v>
      </c>
      <c r="E99">
        <v>13.39</v>
      </c>
      <c r="F99">
        <v>9.5169350000000001</v>
      </c>
      <c r="G99">
        <v>0</v>
      </c>
      <c r="H99" s="9">
        <f t="shared" si="13"/>
        <v>3.2961318552598352E-2</v>
      </c>
      <c r="I99" s="9">
        <f t="shared" si="14"/>
        <v>7.5560658328537769E-2</v>
      </c>
      <c r="J99" s="31">
        <f t="shared" si="17"/>
        <v>7.5439631034164708E-4</v>
      </c>
      <c r="K99" s="9">
        <f t="shared" si="15"/>
        <v>0.12735195808406438</v>
      </c>
      <c r="L99" s="9">
        <f t="shared" si="18"/>
        <v>1.1360296149410386E-3</v>
      </c>
      <c r="O99" s="21">
        <f t="shared" si="16"/>
        <v>449267.83995437884</v>
      </c>
    </row>
    <row r="100" spans="1:15" x14ac:dyDescent="0.25">
      <c r="A100" s="1">
        <v>41244</v>
      </c>
      <c r="B100">
        <v>13.59</v>
      </c>
      <c r="C100">
        <v>13.67</v>
      </c>
      <c r="D100">
        <v>13.25</v>
      </c>
      <c r="E100">
        <v>13.38</v>
      </c>
      <c r="F100">
        <v>9.2132539999999992</v>
      </c>
      <c r="G100">
        <v>0</v>
      </c>
      <c r="H100" s="9">
        <f t="shared" si="13"/>
        <v>-1.3966760262147434E-2</v>
      </c>
      <c r="I100" s="9">
        <f t="shared" si="14"/>
        <v>7.0300903904776904E-2</v>
      </c>
      <c r="J100" s="31">
        <f t="shared" si="17"/>
        <v>1.1007279154918146E-3</v>
      </c>
      <c r="K100" s="9">
        <f t="shared" si="15"/>
        <v>0.10598934399701902</v>
      </c>
      <c r="L100" s="9">
        <f t="shared" si="18"/>
        <v>1.103378534367852E-3</v>
      </c>
      <c r="O100" s="21">
        <f t="shared" si="16"/>
        <v>434931.91069719824</v>
      </c>
    </row>
    <row r="101" spans="1:15" x14ac:dyDescent="0.25">
      <c r="A101" s="1">
        <v>41214</v>
      </c>
      <c r="B101">
        <v>13.52</v>
      </c>
      <c r="C101">
        <v>13.61</v>
      </c>
      <c r="D101">
        <v>13.42</v>
      </c>
      <c r="E101">
        <v>13.61</v>
      </c>
      <c r="F101">
        <v>9.3437560000000008</v>
      </c>
      <c r="G101">
        <v>0</v>
      </c>
      <c r="H101" s="9">
        <f t="shared" si="13"/>
        <v>1.1907223098771751E-2</v>
      </c>
      <c r="I101" s="9">
        <f t="shared" si="14"/>
        <v>0.1681901419130539</v>
      </c>
      <c r="J101" s="31">
        <f t="shared" si="17"/>
        <v>1.1406759754071208E-3</v>
      </c>
      <c r="K101" s="9">
        <f t="shared" si="15"/>
        <v>0.1259264222090932</v>
      </c>
      <c r="L101" s="9">
        <f t="shared" si="18"/>
        <v>1.0892158714979536E-3</v>
      </c>
      <c r="O101" s="21">
        <f t="shared" si="16"/>
        <v>441092.54451992869</v>
      </c>
    </row>
    <row r="102" spans="1:15" x14ac:dyDescent="0.25">
      <c r="A102" s="1">
        <v>41183</v>
      </c>
      <c r="B102">
        <v>13.38</v>
      </c>
      <c r="C102">
        <v>13.53</v>
      </c>
      <c r="D102">
        <v>13.38</v>
      </c>
      <c r="E102">
        <v>13.49</v>
      </c>
      <c r="F102">
        <v>9.2338070000000005</v>
      </c>
      <c r="G102">
        <v>0</v>
      </c>
      <c r="H102" s="9">
        <f t="shared" si="13"/>
        <v>1.0475614133384705E-2</v>
      </c>
      <c r="I102" s="9">
        <f t="shared" si="14"/>
        <v>0.12978232821511096</v>
      </c>
      <c r="J102" s="31">
        <f t="shared" si="17"/>
        <v>1.3327271018706446E-3</v>
      </c>
      <c r="K102" s="9">
        <f t="shared" si="15"/>
        <v>0.12671419041623766</v>
      </c>
      <c r="L102" s="9">
        <f t="shared" si="18"/>
        <v>1.0974790700725421E-3</v>
      </c>
      <c r="O102" s="21">
        <f t="shared" si="16"/>
        <v>435902.16024861194</v>
      </c>
    </row>
    <row r="103" spans="1:15" x14ac:dyDescent="0.25">
      <c r="A103" s="1">
        <v>41153</v>
      </c>
      <c r="B103">
        <v>13.11</v>
      </c>
      <c r="C103">
        <v>13.44</v>
      </c>
      <c r="D103">
        <v>13.1</v>
      </c>
      <c r="E103">
        <v>13.39</v>
      </c>
      <c r="F103">
        <v>9.1380800000000004</v>
      </c>
      <c r="G103">
        <v>0</v>
      </c>
      <c r="H103" s="9">
        <f t="shared" si="13"/>
        <v>2.4447396858007668E-2</v>
      </c>
      <c r="I103" s="9">
        <f t="shared" si="14"/>
        <v>7.7499581408401644E-2</v>
      </c>
      <c r="J103" s="31">
        <f t="shared" si="17"/>
        <v>1.4746801665726924E-3</v>
      </c>
      <c r="K103" s="9">
        <f t="shared" si="15"/>
        <v>0.10430490246419302</v>
      </c>
      <c r="L103" s="9">
        <f t="shared" si="18"/>
        <v>1.0974612458278814E-3</v>
      </c>
      <c r="O103" s="21">
        <f t="shared" si="16"/>
        <v>431383.15675480716</v>
      </c>
    </row>
    <row r="104" spans="1:15" x14ac:dyDescent="0.25">
      <c r="A104" s="1">
        <v>41122</v>
      </c>
      <c r="B104">
        <v>13.16</v>
      </c>
      <c r="C104">
        <v>13.3</v>
      </c>
      <c r="D104">
        <v>13.08</v>
      </c>
      <c r="E104">
        <v>13.12</v>
      </c>
      <c r="F104">
        <v>8.9200090000000003</v>
      </c>
      <c r="G104">
        <v>0</v>
      </c>
      <c r="H104" s="9">
        <f t="shared" si="13"/>
        <v>3.1150514450185179E-3</v>
      </c>
      <c r="I104" s="9">
        <f t="shared" si="14"/>
        <v>0.10316772065249104</v>
      </c>
      <c r="J104" s="31">
        <f t="shared" si="17"/>
        <v>2.1227789077739754E-3</v>
      </c>
      <c r="K104" s="9">
        <f t="shared" si="15"/>
        <v>7.7210298651423509E-2</v>
      </c>
      <c r="L104" s="9">
        <f t="shared" si="18"/>
        <v>1.1301295976318476E-3</v>
      </c>
      <c r="O104" s="21">
        <f t="shared" si="16"/>
        <v>421088.63576389028</v>
      </c>
    </row>
    <row r="105" spans="1:15" x14ac:dyDescent="0.25">
      <c r="A105" s="1">
        <v>41091</v>
      </c>
      <c r="B105">
        <v>12.88</v>
      </c>
      <c r="C105">
        <v>13.13</v>
      </c>
      <c r="D105">
        <v>12.87</v>
      </c>
      <c r="E105">
        <v>13.13</v>
      </c>
      <c r="F105">
        <v>8.8923089999999991</v>
      </c>
      <c r="G105">
        <v>0</v>
      </c>
      <c r="H105" s="9">
        <f t="shared" si="13"/>
        <v>2.5867174890892887E-2</v>
      </c>
      <c r="I105" s="9">
        <f t="shared" si="14"/>
        <v>1.2063302519132731E-2</v>
      </c>
      <c r="J105" s="31">
        <f t="shared" si="17"/>
        <v>2.1364711077577151E-3</v>
      </c>
      <c r="K105" s="9">
        <f t="shared" si="15"/>
        <v>0.11529787590296528</v>
      </c>
      <c r="L105" s="9">
        <f t="shared" si="18"/>
        <v>1.1305189937984143E-3</v>
      </c>
      <c r="O105" s="21">
        <f t="shared" si="16"/>
        <v>419780.99636457348</v>
      </c>
    </row>
    <row r="106" spans="1:15" x14ac:dyDescent="0.25">
      <c r="A106" s="1">
        <v>41061</v>
      </c>
      <c r="B106">
        <v>12.23</v>
      </c>
      <c r="C106">
        <v>12.85</v>
      </c>
      <c r="D106">
        <v>12.23</v>
      </c>
      <c r="E106">
        <v>12.85</v>
      </c>
      <c r="F106">
        <v>8.6680899999999994</v>
      </c>
      <c r="G106">
        <v>0</v>
      </c>
      <c r="H106" s="9">
        <f t="shared" si="13"/>
        <v>4.7969875652193537E-2</v>
      </c>
      <c r="I106" s="9">
        <f t="shared" si="14"/>
        <v>-2.4008598723748081E-2</v>
      </c>
      <c r="J106" s="31">
        <f t="shared" si="17"/>
        <v>2.0922441182177204E-3</v>
      </c>
      <c r="K106" s="9">
        <f t="shared" si="15"/>
        <v>8.8863422043125209E-2</v>
      </c>
      <c r="L106" s="9">
        <f t="shared" si="18"/>
        <v>1.1445654017176443E-3</v>
      </c>
      <c r="O106" s="21">
        <f t="shared" si="16"/>
        <v>409196.2455170863</v>
      </c>
    </row>
    <row r="107" spans="1:15" x14ac:dyDescent="0.25">
      <c r="A107" s="1">
        <v>41030</v>
      </c>
      <c r="B107">
        <v>13.13</v>
      </c>
      <c r="C107">
        <v>13.13</v>
      </c>
      <c r="D107">
        <v>12.31</v>
      </c>
      <c r="E107">
        <v>12.31</v>
      </c>
      <c r="F107">
        <v>8.2713160000000006</v>
      </c>
      <c r="G107">
        <v>0</v>
      </c>
      <c r="H107" s="9">
        <f t="shared" si="13"/>
        <v>-5.6693830778410559E-2</v>
      </c>
      <c r="I107" s="9">
        <f t="shared" si="14"/>
        <v>-5.6595922998539272E-2</v>
      </c>
      <c r="J107" s="31">
        <f t="shared" si="17"/>
        <v>1.8643401462180998E-3</v>
      </c>
      <c r="K107" s="9">
        <f t="shared" si="15"/>
        <v>7.2910644395011728E-2</v>
      </c>
      <c r="L107" s="9">
        <f t="shared" si="18"/>
        <v>1.0636887726202533E-3</v>
      </c>
      <c r="O107" s="21">
        <f t="shared" si="16"/>
        <v>390465.65652703244</v>
      </c>
    </row>
    <row r="108" spans="1:15" x14ac:dyDescent="0.25">
      <c r="A108" s="1">
        <v>41000</v>
      </c>
      <c r="B108">
        <v>13.18</v>
      </c>
      <c r="C108">
        <v>13.2</v>
      </c>
      <c r="D108">
        <v>12.97</v>
      </c>
      <c r="E108">
        <v>13.1</v>
      </c>
      <c r="F108">
        <v>8.7684320000000007</v>
      </c>
      <c r="G108">
        <v>0</v>
      </c>
      <c r="H108" s="9">
        <f t="shared" si="13"/>
        <v>1.5034375300176932E-3</v>
      </c>
      <c r="I108" s="9">
        <f t="shared" si="14"/>
        <v>-2.7326826317869059E-3</v>
      </c>
      <c r="J108" s="31">
        <f t="shared" si="17"/>
        <v>1.5915971393293282E-3</v>
      </c>
      <c r="K108" s="9">
        <f t="shared" si="15"/>
        <v>0.13549984524914901</v>
      </c>
      <c r="L108" s="9">
        <f t="shared" si="18"/>
        <v>9.9229242928291724E-4</v>
      </c>
      <c r="O108" s="21">
        <f t="shared" si="16"/>
        <v>413933.11023211299</v>
      </c>
    </row>
    <row r="109" spans="1:15" x14ac:dyDescent="0.25">
      <c r="A109" s="1">
        <v>40969</v>
      </c>
      <c r="B109">
        <v>13.36</v>
      </c>
      <c r="C109">
        <v>13.36</v>
      </c>
      <c r="D109">
        <v>13.07</v>
      </c>
      <c r="E109">
        <v>13.13</v>
      </c>
      <c r="F109">
        <v>8.7552690000000002</v>
      </c>
      <c r="G109">
        <v>0</v>
      </c>
      <c r="H109" s="9">
        <f t="shared" si="13"/>
        <v>-1.0519364744695786E-2</v>
      </c>
      <c r="I109" s="9">
        <f t="shared" si="14"/>
        <v>-5.6141606187604604E-3</v>
      </c>
      <c r="J109" s="31">
        <f t="shared" si="17"/>
        <v>1.6580331789106618E-3</v>
      </c>
      <c r="K109" s="9">
        <f t="shared" si="15"/>
        <v>8.721628159116887E-2</v>
      </c>
      <c r="L109" s="9">
        <f t="shared" si="18"/>
        <v>1.0013698336678136E-3</v>
      </c>
      <c r="O109" s="21">
        <f t="shared" si="16"/>
        <v>413311.72187784559</v>
      </c>
    </row>
    <row r="110" spans="1:15" x14ac:dyDescent="0.25">
      <c r="A110" s="1">
        <v>40940</v>
      </c>
      <c r="B110">
        <v>13.09</v>
      </c>
      <c r="C110">
        <v>13.32</v>
      </c>
      <c r="D110">
        <v>13.09</v>
      </c>
      <c r="E110">
        <v>13.32</v>
      </c>
      <c r="F110">
        <v>8.8483479999999997</v>
      </c>
      <c r="G110">
        <v>0</v>
      </c>
      <c r="H110" s="9">
        <f t="shared" si="13"/>
        <v>2.790988530914543E-2</v>
      </c>
      <c r="I110" s="9">
        <f t="shared" si="14"/>
        <v>3.3645786277606886E-2</v>
      </c>
      <c r="J110" s="31">
        <f t="shared" si="17"/>
        <v>1.6495247723293991E-3</v>
      </c>
      <c r="K110" s="9">
        <f t="shared" si="15"/>
        <v>0.11979854543282406</v>
      </c>
      <c r="L110" s="9">
        <f t="shared" si="18"/>
        <v>1.0383407081989108E-3</v>
      </c>
      <c r="O110" s="21">
        <f t="shared" si="16"/>
        <v>417705.72070993949</v>
      </c>
    </row>
    <row r="111" spans="1:15" x14ac:dyDescent="0.25">
      <c r="A111" s="1">
        <v>40909</v>
      </c>
      <c r="B111">
        <v>12.49</v>
      </c>
      <c r="C111">
        <v>13.05</v>
      </c>
      <c r="D111">
        <v>12.45</v>
      </c>
      <c r="E111">
        <v>13.01</v>
      </c>
      <c r="F111">
        <v>8.6080970000000008</v>
      </c>
      <c r="G111">
        <v>0</v>
      </c>
      <c r="H111" s="9">
        <f t="shared" si="13"/>
        <v>7.6215395182765211E-2</v>
      </c>
      <c r="I111" s="9">
        <f t="shared" si="14"/>
        <v>1.9693316002217204E-2</v>
      </c>
      <c r="J111" s="31">
        <f t="shared" si="17"/>
        <v>1.6057800938132992E-3</v>
      </c>
      <c r="K111" s="9">
        <f t="shared" si="15"/>
        <v>0.13211760949116316</v>
      </c>
      <c r="L111" s="9">
        <f t="shared" si="18"/>
        <v>1.0284818267051873E-3</v>
      </c>
      <c r="O111" s="21">
        <f t="shared" si="16"/>
        <v>406364.14405559865</v>
      </c>
    </row>
    <row r="112" spans="1:15" x14ac:dyDescent="0.25">
      <c r="A112" s="1">
        <v>40878</v>
      </c>
      <c r="B112">
        <v>12.81</v>
      </c>
      <c r="C112">
        <v>12.91</v>
      </c>
      <c r="D112">
        <v>12.3</v>
      </c>
      <c r="E112">
        <v>12.41</v>
      </c>
      <c r="F112">
        <v>7.9984890000000002</v>
      </c>
      <c r="G112">
        <v>0</v>
      </c>
      <c r="H112" s="9">
        <f t="shared" si="13"/>
        <v>-2.1362313006655406E-2</v>
      </c>
      <c r="I112" s="9">
        <f t="shared" si="14"/>
        <v>-3.9835046111029428E-2</v>
      </c>
      <c r="J112" s="31">
        <f t="shared" si="17"/>
        <v>1.0850757886577394E-3</v>
      </c>
      <c r="K112" s="9">
        <f t="shared" si="15"/>
        <v>7.4700991934860864E-2</v>
      </c>
      <c r="L112" s="9">
        <f t="shared" si="18"/>
        <v>8.1063886647310662E-4</v>
      </c>
      <c r="O112" s="21">
        <f t="shared" si="16"/>
        <v>377586.25817333622</v>
      </c>
    </row>
    <row r="113" spans="1:15" x14ac:dyDescent="0.25">
      <c r="A113" s="1">
        <v>40848</v>
      </c>
      <c r="B113">
        <v>13.08</v>
      </c>
      <c r="C113">
        <v>13.17</v>
      </c>
      <c r="D113">
        <v>12.41</v>
      </c>
      <c r="E113">
        <v>12.73</v>
      </c>
      <c r="F113">
        <v>8.1730850000000004</v>
      </c>
      <c r="G113">
        <v>0</v>
      </c>
      <c r="H113" s="9">
        <f t="shared" si="13"/>
        <v>-3.6285995929638784E-2</v>
      </c>
      <c r="I113" s="9">
        <f t="shared" si="14"/>
        <v>-1.5139912422712442E-2</v>
      </c>
      <c r="J113" s="31">
        <f t="shared" si="17"/>
        <v>1.0651107435845973E-3</v>
      </c>
      <c r="K113" s="9">
        <f t="shared" si="15"/>
        <v>0.10999919192138687</v>
      </c>
      <c r="L113" s="9">
        <f t="shared" si="18"/>
        <v>7.8358333042525088E-4</v>
      </c>
      <c r="O113" s="21">
        <f t="shared" si="16"/>
        <v>385828.44620810525</v>
      </c>
    </row>
    <row r="114" spans="1:15" x14ac:dyDescent="0.25">
      <c r="A114" s="1">
        <v>40817</v>
      </c>
      <c r="B114">
        <v>12.62</v>
      </c>
      <c r="C114">
        <v>13.32</v>
      </c>
      <c r="D114">
        <v>12.57</v>
      </c>
      <c r="E114">
        <v>13.26</v>
      </c>
      <c r="F114">
        <v>8.4808199999999996</v>
      </c>
      <c r="G114">
        <v>0</v>
      </c>
      <c r="H114" s="9">
        <f t="shared" si="13"/>
        <v>4.8851729708350999E-2</v>
      </c>
      <c r="I114" s="9">
        <f t="shared" si="14"/>
        <v>3.4834304027129399E-2</v>
      </c>
      <c r="J114" s="31">
        <f t="shared" si="17"/>
        <v>9.4711505992109315E-4</v>
      </c>
      <c r="K114" s="9">
        <f t="shared" si="15"/>
        <v>0.16502221639156889</v>
      </c>
      <c r="L114" s="9">
        <f t="shared" si="18"/>
        <v>7.0700971629722561E-4</v>
      </c>
      <c r="O114" s="21">
        <f t="shared" si="16"/>
        <v>400355.75344813161</v>
      </c>
    </row>
    <row r="115" spans="1:15" x14ac:dyDescent="0.25">
      <c r="A115" s="1">
        <v>40787</v>
      </c>
      <c r="B115">
        <v>13.84</v>
      </c>
      <c r="C115">
        <v>13.84</v>
      </c>
      <c r="D115">
        <v>12.6</v>
      </c>
      <c r="E115">
        <v>12.69</v>
      </c>
      <c r="F115">
        <v>8.0858139999999992</v>
      </c>
      <c r="G115">
        <v>0</v>
      </c>
      <c r="H115" s="9">
        <f t="shared" si="13"/>
        <v>-7.972657940750387E-2</v>
      </c>
      <c r="I115" s="9">
        <f t="shared" si="14"/>
        <v>-2.2857751232906134E-2</v>
      </c>
      <c r="J115" s="31">
        <f t="shared" si="17"/>
        <v>7.340938293170636E-4</v>
      </c>
      <c r="K115" s="9">
        <f t="shared" si="15"/>
        <v>0.12539539712993897</v>
      </c>
      <c r="L115" s="9">
        <f t="shared" si="18"/>
        <v>6.2994545625461376E-4</v>
      </c>
      <c r="O115" s="21">
        <f t="shared" si="16"/>
        <v>381708.626785081</v>
      </c>
    </row>
    <row r="116" spans="1:15" x14ac:dyDescent="0.25">
      <c r="A116" s="1">
        <v>40756</v>
      </c>
      <c r="B116">
        <v>14.1</v>
      </c>
      <c r="C116">
        <v>14.1</v>
      </c>
      <c r="D116">
        <v>13.57</v>
      </c>
      <c r="E116">
        <v>13.84</v>
      </c>
      <c r="F116">
        <v>8.7863170000000004</v>
      </c>
      <c r="G116">
        <v>0</v>
      </c>
      <c r="H116" s="9">
        <f t="shared" si="13"/>
        <v>-1.0696723166539008E-2</v>
      </c>
      <c r="I116" s="9">
        <f t="shared" si="14"/>
        <v>6.1065202918077717E-2</v>
      </c>
      <c r="J116" s="31">
        <f t="shared" si="17"/>
        <v>2.2065000992748496E-4</v>
      </c>
      <c r="K116" s="9">
        <f t="shared" si="15"/>
        <v>0.23653379404025163</v>
      </c>
      <c r="L116" s="9">
        <f t="shared" si="18"/>
        <v>3.1951531660795142E-4</v>
      </c>
      <c r="O116" s="21">
        <f t="shared" si="16"/>
        <v>414777.41097784502</v>
      </c>
    </row>
    <row r="117" spans="1:15" x14ac:dyDescent="0.25">
      <c r="A117" s="1">
        <v>40725</v>
      </c>
      <c r="B117">
        <v>13.98</v>
      </c>
      <c r="C117">
        <v>14.06</v>
      </c>
      <c r="D117">
        <v>13.84</v>
      </c>
      <c r="E117">
        <v>14.04</v>
      </c>
      <c r="F117">
        <v>8.8813180000000003</v>
      </c>
      <c r="G117">
        <v>0</v>
      </c>
      <c r="H117" s="9">
        <f t="shared" si="13"/>
        <v>1.2979265977319552E-2</v>
      </c>
      <c r="I117" s="9">
        <f t="shared" si="14"/>
        <v>0.1139193544240054</v>
      </c>
      <c r="J117" s="31">
        <f t="shared" si="17"/>
        <v>1.9100864944031237E-4</v>
      </c>
      <c r="K117" s="9">
        <f t="shared" si="15"/>
        <v>0.28955451777310154</v>
      </c>
      <c r="L117" s="9">
        <f t="shared" si="18"/>
        <v>3.0758414104095421E-4</v>
      </c>
      <c r="O117" s="21">
        <f t="shared" si="16"/>
        <v>419262.14204551606</v>
      </c>
    </row>
    <row r="118" spans="1:15" x14ac:dyDescent="0.25">
      <c r="A118" s="1">
        <v>40695</v>
      </c>
      <c r="B118">
        <v>13.94</v>
      </c>
      <c r="C118">
        <v>13.97</v>
      </c>
      <c r="D118">
        <v>13.75</v>
      </c>
      <c r="E118">
        <v>13.91</v>
      </c>
      <c r="F118">
        <v>8.7675219999999996</v>
      </c>
      <c r="G118">
        <v>0</v>
      </c>
      <c r="H118" s="9">
        <f t="shared" si="13"/>
        <v>-2.8361804132381561E-3</v>
      </c>
      <c r="I118" s="9">
        <f t="shared" si="14"/>
        <v>0.10135381701832646</v>
      </c>
      <c r="J118" s="31">
        <f t="shared" si="17"/>
        <v>2.3646638608192862E-4</v>
      </c>
      <c r="K118" s="9">
        <f t="shared" si="15"/>
        <v>0.26954956624736992</v>
      </c>
      <c r="L118" s="9">
        <f t="shared" si="18"/>
        <v>3.7733170317782023E-4</v>
      </c>
      <c r="O118" s="21">
        <f t="shared" si="16"/>
        <v>413890.15168144938</v>
      </c>
    </row>
    <row r="119" spans="1:15" x14ac:dyDescent="0.25">
      <c r="A119" s="1">
        <v>40664</v>
      </c>
      <c r="B119">
        <v>14.08</v>
      </c>
      <c r="C119">
        <v>14.08</v>
      </c>
      <c r="D119">
        <v>13.79</v>
      </c>
      <c r="E119">
        <v>14</v>
      </c>
      <c r="F119">
        <v>8.7924589999999991</v>
      </c>
      <c r="G119">
        <v>0</v>
      </c>
      <c r="H119" s="9">
        <f t="shared" si="13"/>
        <v>-1.3902801912616305E-3</v>
      </c>
      <c r="I119" s="9">
        <f t="shared" si="14"/>
        <v>0.14051051265683948</v>
      </c>
      <c r="J119" s="31">
        <f t="shared" si="17"/>
        <v>2.3365961072540525E-4</v>
      </c>
      <c r="K119" s="9">
        <f t="shared" si="15"/>
        <v>0.33881464445454823</v>
      </c>
      <c r="L119" s="9">
        <f t="shared" si="18"/>
        <v>3.726380490149554E-4</v>
      </c>
      <c r="O119" s="21">
        <f t="shared" si="16"/>
        <v>415067.35759122414</v>
      </c>
    </row>
    <row r="120" spans="1:15" x14ac:dyDescent="0.25">
      <c r="A120" s="1">
        <v>40634</v>
      </c>
      <c r="B120">
        <v>13.81</v>
      </c>
      <c r="C120">
        <v>14.07</v>
      </c>
      <c r="D120">
        <v>13.81</v>
      </c>
      <c r="E120">
        <v>14.07</v>
      </c>
      <c r="F120">
        <v>8.8047000000000004</v>
      </c>
      <c r="G120">
        <v>0</v>
      </c>
      <c r="H120" s="9">
        <f t="shared" si="13"/>
        <v>2.8546916829949063E-2</v>
      </c>
      <c r="I120" s="9">
        <f t="shared" si="14"/>
        <v>0.14019650120627974</v>
      </c>
      <c r="J120" s="31">
        <f t="shared" si="17"/>
        <v>4.5423219054761973E-4</v>
      </c>
      <c r="K120" s="9">
        <f t="shared" si="15"/>
        <v>0.34237386744303905</v>
      </c>
      <c r="L120" s="9">
        <f t="shared" si="18"/>
        <v>3.6795502456821275E-4</v>
      </c>
      <c r="O120" s="21">
        <f t="shared" si="16"/>
        <v>415645.22090844571</v>
      </c>
    </row>
    <row r="121" spans="1:15" x14ac:dyDescent="0.25">
      <c r="A121" s="1">
        <v>40603</v>
      </c>
      <c r="B121">
        <v>13.59</v>
      </c>
      <c r="C121">
        <v>13.73</v>
      </c>
      <c r="D121">
        <v>13.32</v>
      </c>
      <c r="E121">
        <v>13.73</v>
      </c>
      <c r="F121">
        <v>8.5603289999999994</v>
      </c>
      <c r="G121">
        <v>0</v>
      </c>
      <c r="H121" s="9">
        <f t="shared" si="13"/>
        <v>1.4034839997730347E-2</v>
      </c>
      <c r="I121" s="9">
        <f t="shared" si="14"/>
        <v>6.3008922350306792E-2</v>
      </c>
      <c r="J121" s="31">
        <f t="shared" si="17"/>
        <v>4.258926073066887E-4</v>
      </c>
      <c r="K121" s="9">
        <f t="shared" si="15"/>
        <v>0.33499239270722925</v>
      </c>
      <c r="L121" s="9">
        <f t="shared" si="18"/>
        <v>4.7259205515107384E-4</v>
      </c>
      <c r="O121" s="21">
        <f t="shared" si="16"/>
        <v>404109.1505961559</v>
      </c>
    </row>
    <row r="122" spans="1:15" x14ac:dyDescent="0.25">
      <c r="A122" s="1">
        <v>40575</v>
      </c>
      <c r="B122">
        <v>13.51</v>
      </c>
      <c r="C122">
        <v>13.64</v>
      </c>
      <c r="D122">
        <v>13.51</v>
      </c>
      <c r="E122">
        <v>13.59</v>
      </c>
      <c r="F122">
        <v>8.4418489999999995</v>
      </c>
      <c r="G122">
        <v>0</v>
      </c>
      <c r="H122" s="9">
        <f t="shared" si="13"/>
        <v>1.3387348013187448E-2</v>
      </c>
      <c r="I122" s="9">
        <f t="shared" si="14"/>
        <v>6.8354254484966015E-2</v>
      </c>
      <c r="J122" s="31">
        <f t="shared" si="17"/>
        <v>5.1145927950551869E-4</v>
      </c>
      <c r="K122" s="9">
        <f t="shared" si="15"/>
        <v>0.40253883674916852</v>
      </c>
      <c r="L122" s="9">
        <f t="shared" si="18"/>
        <v>5.6681065014427506E-4</v>
      </c>
      <c r="O122" s="21">
        <f t="shared" si="16"/>
        <v>398516.04171416874</v>
      </c>
    </row>
    <row r="123" spans="1:15" x14ac:dyDescent="0.25">
      <c r="A123" s="1">
        <v>40544</v>
      </c>
      <c r="B123">
        <v>13.64</v>
      </c>
      <c r="C123">
        <v>13.66</v>
      </c>
      <c r="D123">
        <v>13.43</v>
      </c>
      <c r="E123">
        <v>13.46</v>
      </c>
      <c r="F123">
        <v>8.3303279999999997</v>
      </c>
      <c r="G123">
        <v>0</v>
      </c>
      <c r="H123" s="9">
        <f t="shared" si="13"/>
        <v>3.8079334336459333E-3</v>
      </c>
      <c r="I123" s="9">
        <f t="shared" si="14"/>
        <v>9.558605364661911E-2</v>
      </c>
      <c r="J123" s="31">
        <f t="shared" si="17"/>
        <v>5.2372264519449767E-4</v>
      </c>
      <c r="K123" s="9">
        <f t="shared" si="15"/>
        <v>0.47066769038526629</v>
      </c>
      <c r="L123" s="9">
        <f t="shared" si="18"/>
        <v>8.4635582152483711E-4</v>
      </c>
      <c r="O123" s="21">
        <f t="shared" si="16"/>
        <v>393251.44772676082</v>
      </c>
    </row>
    <row r="124" spans="1:15" x14ac:dyDescent="0.25">
      <c r="A124" s="1">
        <v>40513</v>
      </c>
      <c r="B124">
        <v>13.55</v>
      </c>
      <c r="C124">
        <v>13.66</v>
      </c>
      <c r="D124">
        <v>13.42</v>
      </c>
      <c r="E124">
        <v>13.59</v>
      </c>
      <c r="F124">
        <v>8.2987269999999995</v>
      </c>
      <c r="G124">
        <v>0</v>
      </c>
      <c r="H124" s="9">
        <f t="shared" si="13"/>
        <v>1.2615216377207323E-2</v>
      </c>
      <c r="I124" s="9">
        <f t="shared" si="14"/>
        <v>0.11504187087043707</v>
      </c>
      <c r="J124" s="31">
        <f t="shared" si="17"/>
        <v>5.2033580604031677E-4</v>
      </c>
      <c r="K124" s="9">
        <f t="shared" si="15"/>
        <v>0.37014022977309136</v>
      </c>
      <c r="L124" s="9">
        <f t="shared" si="18"/>
        <v>9.0363165999441731E-4</v>
      </c>
      <c r="O124" s="21">
        <f t="shared" si="16"/>
        <v>391759.65304597351</v>
      </c>
    </row>
    <row r="125" spans="1:15" x14ac:dyDescent="0.25">
      <c r="A125" s="1">
        <v>40483</v>
      </c>
      <c r="B125">
        <v>13.68</v>
      </c>
      <c r="C125">
        <v>13.85</v>
      </c>
      <c r="D125">
        <v>13.46</v>
      </c>
      <c r="E125">
        <v>13.47</v>
      </c>
      <c r="F125">
        <v>8.1953410000000009</v>
      </c>
      <c r="G125">
        <v>0</v>
      </c>
      <c r="H125" s="9">
        <f t="shared" si="13"/>
        <v>-9.6217976133057877E-3</v>
      </c>
      <c r="I125" s="9">
        <f t="shared" si="14"/>
        <v>0.11302181336915144</v>
      </c>
      <c r="J125" s="31">
        <f t="shared" si="17"/>
        <v>5.1995766906985587E-4</v>
      </c>
      <c r="K125" s="9">
        <f t="shared" si="15"/>
        <v>0.42439555217754882</v>
      </c>
      <c r="L125" s="9">
        <f t="shared" si="18"/>
        <v>9.1364368286863111E-4</v>
      </c>
      <c r="O125" s="21">
        <f t="shared" si="16"/>
        <v>386879.08961861767</v>
      </c>
    </row>
    <row r="126" spans="1:15" x14ac:dyDescent="0.25">
      <c r="A126" s="1">
        <v>40452</v>
      </c>
      <c r="B126">
        <v>13.74</v>
      </c>
      <c r="C126">
        <v>13.89</v>
      </c>
      <c r="D126">
        <v>13.63</v>
      </c>
      <c r="E126">
        <v>13.65</v>
      </c>
      <c r="F126">
        <v>8.2749609999999993</v>
      </c>
      <c r="G126">
        <v>0</v>
      </c>
      <c r="H126" s="9">
        <f t="shared" si="13"/>
        <v>-6.8786812447374252E-4</v>
      </c>
      <c r="I126" s="9">
        <f t="shared" si="14"/>
        <v>0.13674307493541815</v>
      </c>
      <c r="J126" s="31">
        <f t="shared" si="17"/>
        <v>4.8126362111229338E-4</v>
      </c>
      <c r="K126" s="9">
        <f t="shared" si="15"/>
        <v>0.48397824970799996</v>
      </c>
      <c r="L126" s="9">
        <f t="shared" si="18"/>
        <v>9.0961040550987073E-4</v>
      </c>
      <c r="O126" s="21">
        <f t="shared" si="16"/>
        <v>390637.7267656789</v>
      </c>
    </row>
    <row r="127" spans="1:15" x14ac:dyDescent="0.25">
      <c r="A127" s="1">
        <v>40422</v>
      </c>
      <c r="B127">
        <v>13.37</v>
      </c>
      <c r="C127">
        <v>13.71</v>
      </c>
      <c r="D127">
        <v>13.37</v>
      </c>
      <c r="E127">
        <v>13.71</v>
      </c>
      <c r="F127">
        <v>8.2806569999999997</v>
      </c>
      <c r="G127">
        <v>0</v>
      </c>
      <c r="H127" s="9">
        <f t="shared" si="13"/>
        <v>3.858279814399402E-2</v>
      </c>
      <c r="I127" s="9">
        <f t="shared" si="14"/>
        <v>0.15251393032436927</v>
      </c>
      <c r="J127" s="31">
        <f t="shared" si="17"/>
        <v>4.6549768533288039E-4</v>
      </c>
      <c r="K127" s="9">
        <f t="shared" si="15"/>
        <v>0.47342782333436229</v>
      </c>
      <c r="L127" s="9">
        <f t="shared" si="18"/>
        <v>9.1760675460045283E-4</v>
      </c>
      <c r="O127" s="21">
        <f t="shared" si="16"/>
        <v>390906.61896851315</v>
      </c>
    </row>
    <row r="128" spans="1:15" x14ac:dyDescent="0.25">
      <c r="A128" s="1">
        <v>40391</v>
      </c>
      <c r="B128">
        <v>13.36</v>
      </c>
      <c r="C128">
        <v>13.43</v>
      </c>
      <c r="D128">
        <v>13.25</v>
      </c>
      <c r="E128">
        <v>13.25</v>
      </c>
      <c r="F128">
        <v>7.9730350000000003</v>
      </c>
      <c r="G128">
        <v>0</v>
      </c>
      <c r="H128" s="9">
        <f t="shared" si="13"/>
        <v>1.5523805324598346E-3</v>
      </c>
      <c r="I128" s="9">
        <f t="shared" si="14"/>
        <v>0.1220773412302012</v>
      </c>
      <c r="J128" s="31">
        <f t="shared" si="17"/>
        <v>4.3757278765964807E-4</v>
      </c>
      <c r="K128" s="9">
        <f t="shared" si="15"/>
        <v>0.41106572957069681</v>
      </c>
      <c r="L128" s="9">
        <f t="shared" si="18"/>
        <v>9.2681699015212404E-4</v>
      </c>
      <c r="O128" s="21">
        <f t="shared" si="16"/>
        <v>376384.64614192082</v>
      </c>
    </row>
    <row r="129" spans="1:15" x14ac:dyDescent="0.25">
      <c r="A129" s="1">
        <v>40360</v>
      </c>
      <c r="B129">
        <v>12.84</v>
      </c>
      <c r="C129">
        <v>13.28</v>
      </c>
      <c r="D129">
        <v>12.84</v>
      </c>
      <c r="E129">
        <v>13.28</v>
      </c>
      <c r="F129">
        <v>7.9606769999999996</v>
      </c>
      <c r="G129">
        <v>0</v>
      </c>
      <c r="H129" s="9">
        <f t="shared" si="13"/>
        <v>3.2616223330186836E-2</v>
      </c>
      <c r="I129" s="9">
        <f t="shared" si="14"/>
        <v>0.15587877721329421</v>
      </c>
      <c r="J129" s="31">
        <f t="shared" si="17"/>
        <v>4.4762124681810051E-4</v>
      </c>
      <c r="K129" s="9">
        <f t="shared" si="15"/>
        <v>0.39211396036904655</v>
      </c>
      <c r="L129" s="9">
        <f t="shared" si="18"/>
        <v>9.3158165537223826E-4</v>
      </c>
      <c r="O129" s="21">
        <f t="shared" si="16"/>
        <v>375801.2595824711</v>
      </c>
    </row>
    <row r="130" spans="1:15" x14ac:dyDescent="0.25">
      <c r="A130" s="1">
        <v>40330</v>
      </c>
      <c r="B130">
        <v>12.89</v>
      </c>
      <c r="C130">
        <v>13.23</v>
      </c>
      <c r="D130">
        <v>12.79</v>
      </c>
      <c r="E130">
        <v>12.91</v>
      </c>
      <c r="F130">
        <v>7.7092309999999999</v>
      </c>
      <c r="G130">
        <v>0</v>
      </c>
      <c r="H130" s="9">
        <f t="shared" si="13"/>
        <v>-1.665222757051489E-3</v>
      </c>
      <c r="I130" s="9">
        <f t="shared" si="14"/>
        <v>0.11630753503108159</v>
      </c>
      <c r="J130" s="31">
        <f t="shared" si="17"/>
        <v>5.4817650213892088E-4</v>
      </c>
      <c r="K130" s="9">
        <f t="shared" si="15"/>
        <v>0.34518640454959154</v>
      </c>
      <c r="L130" s="9">
        <f t="shared" si="18"/>
        <v>9.23254897998414E-4</v>
      </c>
      <c r="O130" s="21">
        <f t="shared" si="16"/>
        <v>363931.19834057247</v>
      </c>
    </row>
    <row r="131" spans="1:15" x14ac:dyDescent="0.25">
      <c r="A131" s="1">
        <v>40299</v>
      </c>
      <c r="B131">
        <v>13.61</v>
      </c>
      <c r="C131">
        <v>13.61</v>
      </c>
      <c r="D131">
        <v>12.62</v>
      </c>
      <c r="E131">
        <v>12.98</v>
      </c>
      <c r="F131">
        <v>7.7220899999999997</v>
      </c>
      <c r="G131">
        <v>0</v>
      </c>
      <c r="H131" s="9">
        <f t="shared" si="13"/>
        <v>-4.108234984986199E-2</v>
      </c>
      <c r="I131" s="9">
        <f t="shared" si="14"/>
        <v>0.17583115005665911</v>
      </c>
      <c r="J131" s="31">
        <f t="shared" si="17"/>
        <v>5.4070741220800934E-4</v>
      </c>
      <c r="K131" s="9">
        <f t="shared" si="15"/>
        <v>0.3830030158140843</v>
      </c>
      <c r="L131" s="9">
        <f t="shared" si="18"/>
        <v>9.8198526048550653E-4</v>
      </c>
      <c r="O131" s="21">
        <f t="shared" si="16"/>
        <v>364538.23570648633</v>
      </c>
    </row>
    <row r="132" spans="1:15" x14ac:dyDescent="0.25">
      <c r="A132" s="1">
        <v>40269</v>
      </c>
      <c r="B132">
        <v>13.45</v>
      </c>
      <c r="C132">
        <v>13.65</v>
      </c>
      <c r="D132">
        <v>13.45</v>
      </c>
      <c r="E132">
        <v>13.6</v>
      </c>
      <c r="F132">
        <v>8.0529229999999998</v>
      </c>
      <c r="G132">
        <v>0</v>
      </c>
      <c r="H132" s="9">
        <f t="shared" si="13"/>
        <v>1.9133906338509057E-2</v>
      </c>
      <c r="I132" s="9">
        <f t="shared" si="14"/>
        <v>0.22775715149079462</v>
      </c>
      <c r="J132" s="31">
        <f t="shared" si="17"/>
        <v>2.4172288393009588E-4</v>
      </c>
      <c r="K132" s="9">
        <f t="shared" si="15"/>
        <v>0.40434648783588539</v>
      </c>
      <c r="L132" s="9">
        <f t="shared" si="18"/>
        <v>8.813564856074706E-4</v>
      </c>
      <c r="O132" s="21">
        <f t="shared" si="16"/>
        <v>380155.93481818849</v>
      </c>
    </row>
    <row r="133" spans="1:15" x14ac:dyDescent="0.25">
      <c r="A133" s="1">
        <v>40238</v>
      </c>
      <c r="B133">
        <v>12.99</v>
      </c>
      <c r="C133">
        <v>13.39</v>
      </c>
      <c r="D133">
        <v>12.99</v>
      </c>
      <c r="E133">
        <v>13.39</v>
      </c>
      <c r="F133">
        <v>7.901732</v>
      </c>
      <c r="G133">
        <v>0</v>
      </c>
      <c r="H133" s="9">
        <f t="shared" si="13"/>
        <v>3.9218069066813112E-2</v>
      </c>
      <c r="I133" s="9">
        <f t="shared" si="14"/>
        <v>0.23228349158207359</v>
      </c>
      <c r="J133" s="31">
        <f t="shared" si="17"/>
        <v>4.1847203597556137E-4</v>
      </c>
      <c r="K133" s="9">
        <f t="shared" si="15"/>
        <v>0.36098337225638955</v>
      </c>
      <c r="L133" s="9">
        <f t="shared" si="18"/>
        <v>8.9554043693700677E-4</v>
      </c>
      <c r="O133" s="21">
        <f t="shared" si="16"/>
        <v>373018.63126504427</v>
      </c>
    </row>
    <row r="134" spans="1:15" x14ac:dyDescent="0.25">
      <c r="A134" s="1">
        <v>40210</v>
      </c>
      <c r="B134">
        <v>12.76</v>
      </c>
      <c r="C134">
        <v>12.96</v>
      </c>
      <c r="D134">
        <v>12.61</v>
      </c>
      <c r="E134">
        <v>12.93</v>
      </c>
      <c r="F134">
        <v>7.6035360000000001</v>
      </c>
      <c r="G134">
        <v>0</v>
      </c>
      <c r="H134" s="9">
        <f t="shared" si="13"/>
        <v>2.1633921283435425E-2</v>
      </c>
      <c r="I134" s="9">
        <f t="shared" si="14"/>
        <v>0.26326051752648344</v>
      </c>
      <c r="J134" s="31">
        <f t="shared" si="17"/>
        <v>5.3253523069151526E-4</v>
      </c>
      <c r="K134" s="9">
        <f t="shared" si="15"/>
        <v>0.30275699666375161</v>
      </c>
      <c r="L134" s="9">
        <f t="shared" si="18"/>
        <v>8.6599830176668313E-4</v>
      </c>
      <c r="O134" s="21">
        <f t="shared" si="16"/>
        <v>358941.63349180785</v>
      </c>
    </row>
    <row r="135" spans="1:15" x14ac:dyDescent="0.25">
      <c r="A135" s="1">
        <v>40179</v>
      </c>
      <c r="B135">
        <v>12.84</v>
      </c>
      <c r="C135">
        <v>13.08</v>
      </c>
      <c r="D135">
        <v>12.7</v>
      </c>
      <c r="E135">
        <v>12.7</v>
      </c>
      <c r="F135">
        <v>7.4425249999999998</v>
      </c>
      <c r="G135">
        <v>0</v>
      </c>
      <c r="H135" s="9">
        <f t="shared" si="13"/>
        <v>1.0780719380101784E-2</v>
      </c>
      <c r="I135" s="9">
        <f t="shared" si="14"/>
        <v>0.31393158257209131</v>
      </c>
      <c r="J135" s="31">
        <f t="shared" si="17"/>
        <v>1.2092887816646388E-3</v>
      </c>
      <c r="K135" s="9">
        <f t="shared" si="15"/>
        <v>0.28324441029750824</v>
      </c>
      <c r="L135" s="9">
        <f t="shared" si="18"/>
        <v>8.70578508016082E-4</v>
      </c>
      <c r="O135" s="21">
        <f t="shared" si="16"/>
        <v>351340.75524908636</v>
      </c>
    </row>
    <row r="136" spans="1:15" x14ac:dyDescent="0.25">
      <c r="A136" s="1">
        <v>40148</v>
      </c>
      <c r="B136">
        <v>12.67</v>
      </c>
      <c r="C136">
        <v>12.81</v>
      </c>
      <c r="D136">
        <v>12.58</v>
      </c>
      <c r="E136">
        <v>12.72</v>
      </c>
      <c r="F136">
        <v>7.3631450000000003</v>
      </c>
      <c r="G136">
        <v>0</v>
      </c>
      <c r="H136" s="9">
        <f t="shared" si="13"/>
        <v>1.1485623738329466E-2</v>
      </c>
      <c r="I136" s="9">
        <f t="shared" si="14"/>
        <v>0.21567334148389142</v>
      </c>
      <c r="J136" s="31">
        <f t="shared" si="17"/>
        <v>1.3017562630027663E-3</v>
      </c>
      <c r="K136" s="9">
        <f t="shared" si="15"/>
        <v>0.30260446768788996</v>
      </c>
      <c r="L136" s="9">
        <f t="shared" si="18"/>
        <v>9.9235200884820055E-4</v>
      </c>
      <c r="O136" s="21">
        <f t="shared" si="16"/>
        <v>347593.4478296726</v>
      </c>
    </row>
    <row r="137" spans="1:15" x14ac:dyDescent="0.25">
      <c r="A137" s="1">
        <v>40118</v>
      </c>
      <c r="B137">
        <v>12.48</v>
      </c>
      <c r="C137">
        <v>12.78</v>
      </c>
      <c r="D137">
        <v>12.45</v>
      </c>
      <c r="E137">
        <v>12.62</v>
      </c>
      <c r="F137">
        <v>7.2795350000000001</v>
      </c>
      <c r="G137">
        <v>0</v>
      </c>
      <c r="H137" s="9">
        <f t="shared" si="13"/>
        <v>1.3176308810255976E-2</v>
      </c>
      <c r="I137" s="9">
        <f t="shared" si="14"/>
        <v>0.26522340875392392</v>
      </c>
      <c r="J137" s="31">
        <f t="shared" si="17"/>
        <v>1.2996626189351412E-3</v>
      </c>
      <c r="K137" s="9">
        <f t="shared" si="15"/>
        <v>0.37289542715522983</v>
      </c>
      <c r="L137" s="9">
        <f t="shared" si="18"/>
        <v>1.0348117507243614E-3</v>
      </c>
      <c r="O137" s="21">
        <f t="shared" si="16"/>
        <v>343646.45396047144</v>
      </c>
    </row>
    <row r="138" spans="1:15" x14ac:dyDescent="0.25">
      <c r="A138" s="1">
        <v>40087</v>
      </c>
      <c r="B138">
        <v>12.5</v>
      </c>
      <c r="C138">
        <v>12.75</v>
      </c>
      <c r="D138">
        <v>12.45</v>
      </c>
      <c r="E138">
        <v>12.5</v>
      </c>
      <c r="F138">
        <v>7.1848650000000003</v>
      </c>
      <c r="G138">
        <v>0</v>
      </c>
      <c r="H138" s="9">
        <f t="shared" ref="H138:H201" si="19">(F138-F139)/F139</f>
        <v>1.1155001363712756E-2</v>
      </c>
      <c r="I138" s="9">
        <f t="shared" ref="I138:I201" si="20">(F138-F149)/F149</f>
        <v>0.28848744871284232</v>
      </c>
      <c r="J138" s="31">
        <f t="shared" si="17"/>
        <v>1.3739819904655982E-3</v>
      </c>
      <c r="K138" s="9">
        <f t="shared" ref="K138:K201" si="21">(F138-F161)/F161</f>
        <v>0.33107580364401118</v>
      </c>
      <c r="L138" s="9">
        <f t="shared" si="18"/>
        <v>1.0695276203342636E-3</v>
      </c>
      <c r="O138" s="21">
        <f t="shared" ref="O138:O201" si="22">O139+O139*H138</f>
        <v>339177.34847551427</v>
      </c>
    </row>
    <row r="139" spans="1:15" x14ac:dyDescent="0.25">
      <c r="A139" s="1">
        <v>40057</v>
      </c>
      <c r="B139">
        <v>12.13</v>
      </c>
      <c r="C139">
        <v>12.52</v>
      </c>
      <c r="D139">
        <v>12.13</v>
      </c>
      <c r="E139">
        <v>12.52</v>
      </c>
      <c r="F139">
        <v>7.1056020000000002</v>
      </c>
      <c r="G139">
        <v>0</v>
      </c>
      <c r="H139" s="9">
        <f t="shared" si="19"/>
        <v>3.1723124945822877E-2</v>
      </c>
      <c r="I139" s="9">
        <f t="shared" si="20"/>
        <v>0.2643431177429873</v>
      </c>
      <c r="J139" s="31">
        <f t="shared" ref="J139:J202" si="23">VAR(H139:H150)</f>
        <v>1.4272761947101476E-3</v>
      </c>
      <c r="K139" s="9">
        <f t="shared" si="21"/>
        <v>0.29553841971560385</v>
      </c>
      <c r="L139" s="9">
        <f t="shared" ref="L139:L202" si="24">VAR(H139:H162)</f>
        <v>1.0834654959326407E-3</v>
      </c>
      <c r="O139" s="21">
        <f t="shared" si="22"/>
        <v>335435.56429832865</v>
      </c>
    </row>
    <row r="140" spans="1:15" x14ac:dyDescent="0.25">
      <c r="A140" s="1">
        <v>40026</v>
      </c>
      <c r="B140">
        <v>12.34</v>
      </c>
      <c r="C140">
        <v>12.34</v>
      </c>
      <c r="D140">
        <v>12.1</v>
      </c>
      <c r="E140">
        <v>12.18</v>
      </c>
      <c r="F140">
        <v>6.8871209999999996</v>
      </c>
      <c r="G140">
        <v>0</v>
      </c>
      <c r="H140" s="9">
        <f t="shared" si="19"/>
        <v>-2.7351538732206583E-3</v>
      </c>
      <c r="I140" s="9">
        <f t="shared" si="20"/>
        <v>0.21888094289146681</v>
      </c>
      <c r="J140" s="31">
        <f t="shared" si="23"/>
        <v>1.492350619903992E-3</v>
      </c>
      <c r="K140" s="9">
        <f t="shared" si="21"/>
        <v>0.29356715678107831</v>
      </c>
      <c r="L140" s="9">
        <f t="shared" si="24"/>
        <v>1.1276012092933305E-3</v>
      </c>
      <c r="O140" s="21">
        <f t="shared" si="22"/>
        <v>325121.68835601391</v>
      </c>
    </row>
    <row r="141" spans="1:15" x14ac:dyDescent="0.25">
      <c r="A141" s="1">
        <v>39995</v>
      </c>
      <c r="B141">
        <v>11.9</v>
      </c>
      <c r="C141">
        <v>12.26</v>
      </c>
      <c r="D141">
        <v>11.8</v>
      </c>
      <c r="E141">
        <v>12.26</v>
      </c>
      <c r="F141">
        <v>6.9060100000000002</v>
      </c>
      <c r="G141">
        <v>0</v>
      </c>
      <c r="H141" s="9">
        <f t="shared" si="19"/>
        <v>5.1567863182478968E-2</v>
      </c>
      <c r="I141" s="9">
        <f t="shared" si="20"/>
        <v>0.20768031807448536</v>
      </c>
      <c r="J141" s="31">
        <f t="shared" si="23"/>
        <v>1.4904982434135949E-3</v>
      </c>
      <c r="K141" s="9">
        <f t="shared" si="21"/>
        <v>0.36190785146824944</v>
      </c>
      <c r="L141" s="9">
        <f t="shared" si="24"/>
        <v>1.1661670467722144E-3</v>
      </c>
      <c r="O141" s="21">
        <f t="shared" si="22"/>
        <v>326013.38512907148</v>
      </c>
    </row>
    <row r="142" spans="1:15" x14ac:dyDescent="0.25">
      <c r="A142" s="1">
        <v>39965</v>
      </c>
      <c r="B142">
        <v>11.91</v>
      </c>
      <c r="C142">
        <v>11.93</v>
      </c>
      <c r="D142">
        <v>11.6</v>
      </c>
      <c r="E142">
        <v>11.82</v>
      </c>
      <c r="F142">
        <v>6.5673459999999997</v>
      </c>
      <c r="G142">
        <v>0</v>
      </c>
      <c r="H142" s="9">
        <f t="shared" si="19"/>
        <v>1.2645120056982864E-3</v>
      </c>
      <c r="I142" s="9">
        <f t="shared" si="20"/>
        <v>0.1459384928500834</v>
      </c>
      <c r="J142" s="31">
        <f t="shared" si="23"/>
        <v>1.3821019782721065E-3</v>
      </c>
      <c r="K142" s="9">
        <f t="shared" si="21"/>
        <v>0.26833205257922105</v>
      </c>
      <c r="L142" s="9">
        <f t="shared" si="24"/>
        <v>1.0986658790930891E-3</v>
      </c>
      <c r="O142" s="21">
        <f t="shared" si="22"/>
        <v>310026.00644567079</v>
      </c>
    </row>
    <row r="143" spans="1:15" x14ac:dyDescent="0.25">
      <c r="A143" s="1">
        <v>39934</v>
      </c>
      <c r="B143">
        <v>11.63</v>
      </c>
      <c r="C143">
        <v>12</v>
      </c>
      <c r="D143">
        <v>11.63</v>
      </c>
      <c r="E143">
        <v>11.85</v>
      </c>
      <c r="F143">
        <v>6.5590520000000003</v>
      </c>
      <c r="G143">
        <v>0</v>
      </c>
      <c r="H143" s="9">
        <f t="shared" si="19"/>
        <v>2.2891120583232054E-2</v>
      </c>
      <c r="I143" s="9">
        <f t="shared" si="20"/>
        <v>0.17470641974923912</v>
      </c>
      <c r="J143" s="31">
        <f t="shared" si="23"/>
        <v>1.5103696650878692E-3</v>
      </c>
      <c r="K143" s="9">
        <f t="shared" si="21"/>
        <v>0.28766260562420826</v>
      </c>
      <c r="L143" s="9">
        <f t="shared" si="24"/>
        <v>1.103176129070086E-3</v>
      </c>
      <c r="O143" s="21">
        <f t="shared" si="22"/>
        <v>309634.46994105232</v>
      </c>
    </row>
    <row r="144" spans="1:15" x14ac:dyDescent="0.25">
      <c r="A144" s="1">
        <v>39904</v>
      </c>
      <c r="B144">
        <v>11.16</v>
      </c>
      <c r="C144">
        <v>11.63</v>
      </c>
      <c r="D144">
        <v>11.16</v>
      </c>
      <c r="E144">
        <v>11.63</v>
      </c>
      <c r="F144">
        <v>6.4122680000000001</v>
      </c>
      <c r="G144">
        <v>0</v>
      </c>
      <c r="H144" s="9">
        <f t="shared" si="19"/>
        <v>6.5341834667253337E-2</v>
      </c>
      <c r="I144" s="9">
        <f t="shared" si="20"/>
        <v>0.11823322349691379</v>
      </c>
      <c r="J144" s="31">
        <f t="shared" si="23"/>
        <v>1.5437080737455181E-3</v>
      </c>
      <c r="K144" s="9">
        <f t="shared" si="21"/>
        <v>0.2549857273847303</v>
      </c>
      <c r="L144" s="9">
        <f t="shared" si="24"/>
        <v>1.0969778823261018E-3</v>
      </c>
      <c r="O144" s="21">
        <f t="shared" si="22"/>
        <v>302705.20851183549</v>
      </c>
    </row>
    <row r="145" spans="1:15" x14ac:dyDescent="0.25">
      <c r="A145" s="1">
        <v>39873</v>
      </c>
      <c r="B145">
        <v>10.33</v>
      </c>
      <c r="C145">
        <v>11.2</v>
      </c>
      <c r="D145">
        <v>10.33</v>
      </c>
      <c r="E145">
        <v>11.08</v>
      </c>
      <c r="F145">
        <v>6.0189769999999996</v>
      </c>
      <c r="G145">
        <v>0</v>
      </c>
      <c r="H145" s="9">
        <f t="shared" si="19"/>
        <v>6.261302112858444E-2</v>
      </c>
      <c r="I145" s="9">
        <f t="shared" si="20"/>
        <v>3.6700259511920449E-2</v>
      </c>
      <c r="J145" s="31">
        <f t="shared" si="23"/>
        <v>1.2360255729853881E-3</v>
      </c>
      <c r="K145" s="9">
        <f t="shared" si="21"/>
        <v>0.19313332200787323</v>
      </c>
      <c r="L145" s="9">
        <f t="shared" si="24"/>
        <v>9.8947838710389561E-4</v>
      </c>
      <c r="O145" s="21">
        <f t="shared" si="22"/>
        <v>284139.04219426605</v>
      </c>
    </row>
    <row r="146" spans="1:15" x14ac:dyDescent="0.25">
      <c r="A146" s="1">
        <v>39845</v>
      </c>
      <c r="B146">
        <v>11.14</v>
      </c>
      <c r="C146">
        <v>11.14</v>
      </c>
      <c r="D146">
        <v>10.47</v>
      </c>
      <c r="E146">
        <v>10.47</v>
      </c>
      <c r="F146">
        <v>5.6643169999999996</v>
      </c>
      <c r="G146">
        <v>0</v>
      </c>
      <c r="H146" s="9">
        <f t="shared" si="19"/>
        <v>-6.4807337813663782E-2</v>
      </c>
      <c r="I146" s="9">
        <f t="shared" si="20"/>
        <v>-2.9500405722885911E-2</v>
      </c>
      <c r="J146" s="31">
        <f t="shared" si="23"/>
        <v>8.9134223723148743E-4</v>
      </c>
      <c r="K146" s="9">
        <f t="shared" si="21"/>
        <v>0.16145017311077553</v>
      </c>
      <c r="L146" s="9">
        <f t="shared" si="24"/>
        <v>8.6380215611097245E-4</v>
      </c>
      <c r="O146" s="21">
        <f t="shared" si="22"/>
        <v>267396.53716315888</v>
      </c>
    </row>
    <row r="147" spans="1:15" x14ac:dyDescent="0.25">
      <c r="A147" s="1">
        <v>39814</v>
      </c>
      <c r="B147">
        <v>11.19</v>
      </c>
      <c r="C147">
        <v>11.47</v>
      </c>
      <c r="D147">
        <v>11.19</v>
      </c>
      <c r="E147">
        <v>11.24</v>
      </c>
      <c r="F147">
        <v>6.056845</v>
      </c>
      <c r="G147">
        <v>0</v>
      </c>
      <c r="H147" s="9">
        <f t="shared" si="19"/>
        <v>5.2713130329637863E-2</v>
      </c>
      <c r="I147" s="9">
        <f t="shared" si="20"/>
        <v>4.4324673452680576E-2</v>
      </c>
      <c r="J147" s="31">
        <f t="shared" si="23"/>
        <v>5.3431523820591479E-4</v>
      </c>
      <c r="K147" s="9">
        <f t="shared" si="21"/>
        <v>0.26178119650000403</v>
      </c>
      <c r="L147" s="9">
        <f t="shared" si="24"/>
        <v>6.2782292931528195E-4</v>
      </c>
      <c r="O147" s="21">
        <f t="shared" si="22"/>
        <v>285926.68438824895</v>
      </c>
    </row>
    <row r="148" spans="1:15" x14ac:dyDescent="0.25">
      <c r="A148" s="1">
        <v>39783</v>
      </c>
      <c r="B148">
        <v>11.15</v>
      </c>
      <c r="C148">
        <v>11.37</v>
      </c>
      <c r="D148">
        <v>11.05</v>
      </c>
      <c r="E148">
        <v>11.2</v>
      </c>
      <c r="F148">
        <v>5.7535569999999998</v>
      </c>
      <c r="G148">
        <v>0</v>
      </c>
      <c r="H148" s="9">
        <f t="shared" si="19"/>
        <v>3.1805883611440766E-2</v>
      </c>
      <c r="I148" s="9">
        <f t="shared" si="20"/>
        <v>1.7854334431405685E-2</v>
      </c>
      <c r="J148" s="31">
        <f t="shared" si="23"/>
        <v>6.625642821310088E-4</v>
      </c>
      <c r="K148" s="9">
        <f t="shared" si="21"/>
        <v>0.20905482416186025</v>
      </c>
      <c r="L148" s="9">
        <f t="shared" si="24"/>
        <v>5.5009939692508782E-4</v>
      </c>
      <c r="O148" s="21">
        <f t="shared" si="22"/>
        <v>271609.30756009114</v>
      </c>
    </row>
    <row r="149" spans="1:15" x14ac:dyDescent="0.25">
      <c r="A149" s="1">
        <v>39753</v>
      </c>
      <c r="B149">
        <v>11.1</v>
      </c>
      <c r="C149">
        <v>11.2</v>
      </c>
      <c r="D149">
        <v>10.62</v>
      </c>
      <c r="E149">
        <v>10.9</v>
      </c>
      <c r="F149">
        <v>5.5762010000000002</v>
      </c>
      <c r="G149">
        <v>0</v>
      </c>
      <c r="H149" s="9">
        <f t="shared" si="19"/>
        <v>-7.7925336232505735E-3</v>
      </c>
      <c r="I149" s="9">
        <f t="shared" si="20"/>
        <v>5.1652454971151292E-2</v>
      </c>
      <c r="J149" s="31">
        <f t="shared" si="23"/>
        <v>6.4460491171591881E-4</v>
      </c>
      <c r="K149" s="9">
        <f t="shared" si="21"/>
        <v>0.17104395771709269</v>
      </c>
      <c r="L149" s="9">
        <f t="shared" si="24"/>
        <v>5.2841159559756943E-4</v>
      </c>
      <c r="O149" s="21">
        <f t="shared" si="22"/>
        <v>263236.82765737578</v>
      </c>
    </row>
    <row r="150" spans="1:15" x14ac:dyDescent="0.25">
      <c r="A150" s="1">
        <v>39722</v>
      </c>
      <c r="B150">
        <v>11.27</v>
      </c>
      <c r="C150">
        <v>11.32</v>
      </c>
      <c r="D150">
        <v>10.8</v>
      </c>
      <c r="E150">
        <v>11.03</v>
      </c>
      <c r="F150">
        <v>5.6199950000000003</v>
      </c>
      <c r="G150">
        <v>0</v>
      </c>
      <c r="H150" s="9">
        <f t="shared" si="19"/>
        <v>-5.3746979840589787E-3</v>
      </c>
      <c r="I150" s="9">
        <f t="shared" si="20"/>
        <v>4.1166307383691252E-2</v>
      </c>
      <c r="J150" s="31">
        <f t="shared" si="23"/>
        <v>6.6579951119585476E-4</v>
      </c>
      <c r="K150" s="9">
        <f t="shared" si="21"/>
        <v>0.1776291747200929</v>
      </c>
      <c r="L150" s="9">
        <f t="shared" si="24"/>
        <v>5.2843360208662765E-4</v>
      </c>
      <c r="O150" s="21">
        <f t="shared" si="22"/>
        <v>265304.2197098551</v>
      </c>
    </row>
    <row r="151" spans="1:15" x14ac:dyDescent="0.25">
      <c r="A151" s="1">
        <v>39692</v>
      </c>
      <c r="B151">
        <v>11.39</v>
      </c>
      <c r="C151">
        <v>11.45</v>
      </c>
      <c r="D151">
        <v>11.19</v>
      </c>
      <c r="E151">
        <v>11.23</v>
      </c>
      <c r="F151">
        <v>5.6503639999999997</v>
      </c>
      <c r="G151">
        <v>0</v>
      </c>
      <c r="H151" s="9">
        <f t="shared" si="19"/>
        <v>-1.1899288770705379E-2</v>
      </c>
      <c r="I151" s="9">
        <f t="shared" si="20"/>
        <v>3.0210198569795729E-2</v>
      </c>
      <c r="J151" s="31">
        <f t="shared" si="23"/>
        <v>7.2120813428524144E-4</v>
      </c>
      <c r="K151" s="9">
        <f t="shared" si="21"/>
        <v>0.21073615944517987</v>
      </c>
      <c r="L151" s="9">
        <f t="shared" si="24"/>
        <v>5.3829400483728024E-4</v>
      </c>
      <c r="O151" s="21">
        <f t="shared" si="22"/>
        <v>266737.85512205178</v>
      </c>
    </row>
    <row r="152" spans="1:15" x14ac:dyDescent="0.25">
      <c r="A152" s="1">
        <v>39661</v>
      </c>
      <c r="B152">
        <v>11.51</v>
      </c>
      <c r="C152">
        <v>11.52</v>
      </c>
      <c r="D152">
        <v>11.39</v>
      </c>
      <c r="E152">
        <v>11.41</v>
      </c>
      <c r="F152">
        <v>5.7184090000000003</v>
      </c>
      <c r="G152">
        <v>0</v>
      </c>
      <c r="H152" s="9">
        <f t="shared" si="19"/>
        <v>-2.1928202107284645E-3</v>
      </c>
      <c r="I152" s="9">
        <f t="shared" si="20"/>
        <v>7.4054902105151033E-2</v>
      </c>
      <c r="J152" s="31">
        <f t="shared" si="23"/>
        <v>8.4667600878612003E-4</v>
      </c>
      <c r="K152" s="9">
        <f t="shared" si="21"/>
        <v>0.26132953770439438</v>
      </c>
      <c r="L152" s="9">
        <f t="shared" si="24"/>
        <v>5.2096086767352732E-4</v>
      </c>
      <c r="O152" s="21">
        <f t="shared" si="22"/>
        <v>269950.0689461134</v>
      </c>
    </row>
    <row r="153" spans="1:15" x14ac:dyDescent="0.25">
      <c r="A153" s="1">
        <v>39630</v>
      </c>
      <c r="B153">
        <v>11.33</v>
      </c>
      <c r="C153">
        <v>11.5</v>
      </c>
      <c r="D153">
        <v>11.31</v>
      </c>
      <c r="E153">
        <v>11.48</v>
      </c>
      <c r="F153">
        <v>5.7309760000000001</v>
      </c>
      <c r="G153">
        <v>0</v>
      </c>
      <c r="H153" s="9">
        <f t="shared" si="19"/>
        <v>2.6400507059376143E-2</v>
      </c>
      <c r="I153" s="9">
        <f t="shared" si="20"/>
        <v>0.13018388490258515</v>
      </c>
      <c r="J153" s="31">
        <f t="shared" si="23"/>
        <v>9.1766604017037422E-4</v>
      </c>
      <c r="K153" s="9">
        <f t="shared" si="21"/>
        <v>0.26585327172865786</v>
      </c>
      <c r="L153" s="9">
        <f t="shared" si="24"/>
        <v>5.1583471368822967E-4</v>
      </c>
      <c r="O153" s="21">
        <f t="shared" si="22"/>
        <v>270543.32181005611</v>
      </c>
    </row>
    <row r="154" spans="1:15" x14ac:dyDescent="0.25">
      <c r="A154" s="1">
        <v>39600</v>
      </c>
      <c r="B154">
        <v>11.69</v>
      </c>
      <c r="C154">
        <v>11.69</v>
      </c>
      <c r="D154">
        <v>11.31</v>
      </c>
      <c r="E154">
        <v>11.32</v>
      </c>
      <c r="F154">
        <v>5.5835670000000004</v>
      </c>
      <c r="G154">
        <v>0</v>
      </c>
      <c r="H154" s="9">
        <f t="shared" si="19"/>
        <v>-2.628366047379917E-2</v>
      </c>
      <c r="I154" s="9">
        <f t="shared" si="20"/>
        <v>7.8337732445283748E-2</v>
      </c>
      <c r="J154" s="31">
        <f t="shared" si="23"/>
        <v>8.9437907838860198E-4</v>
      </c>
      <c r="K154" s="9">
        <f t="shared" si="21"/>
        <v>0.23856160436334034</v>
      </c>
      <c r="L154" s="9">
        <f t="shared" si="24"/>
        <v>5.1144334572431256E-4</v>
      </c>
      <c r="O154" s="21">
        <f t="shared" si="22"/>
        <v>263584.55588175723</v>
      </c>
    </row>
    <row r="155" spans="1:15" x14ac:dyDescent="0.25">
      <c r="A155" s="1">
        <v>39569</v>
      </c>
      <c r="B155">
        <v>11.86</v>
      </c>
      <c r="C155">
        <v>11.9</v>
      </c>
      <c r="D155">
        <v>11.65</v>
      </c>
      <c r="E155">
        <v>11.67</v>
      </c>
      <c r="F155">
        <v>5.7342849999999999</v>
      </c>
      <c r="G155">
        <v>0</v>
      </c>
      <c r="H155" s="9">
        <f t="shared" si="19"/>
        <v>-1.2334696142664605E-2</v>
      </c>
      <c r="I155" s="9">
        <f t="shared" si="20"/>
        <v>0.12574566636944068</v>
      </c>
      <c r="J155" s="31">
        <f t="shared" si="23"/>
        <v>7.9423049743993651E-4</v>
      </c>
      <c r="K155" s="9">
        <f t="shared" si="21"/>
        <v>0.30112398455428846</v>
      </c>
      <c r="L155" s="9">
        <f t="shared" si="24"/>
        <v>4.7392896120126347E-4</v>
      </c>
      <c r="O155" s="21">
        <f t="shared" si="22"/>
        <v>270699.53042999614</v>
      </c>
    </row>
    <row r="156" spans="1:15" x14ac:dyDescent="0.25">
      <c r="A156" s="1">
        <v>39539</v>
      </c>
      <c r="B156">
        <v>11.96</v>
      </c>
      <c r="C156">
        <v>12.1</v>
      </c>
      <c r="D156">
        <v>11.81</v>
      </c>
      <c r="E156">
        <v>11.86</v>
      </c>
      <c r="F156">
        <v>5.8058990000000001</v>
      </c>
      <c r="G156">
        <v>0</v>
      </c>
      <c r="H156" s="9">
        <f t="shared" si="19"/>
        <v>-5.2423577434132064E-3</v>
      </c>
      <c r="I156" s="9">
        <f t="shared" si="20"/>
        <v>0.13630939624439878</v>
      </c>
      <c r="J156" s="31">
        <f t="shared" si="23"/>
        <v>7.4473537113570784E-4</v>
      </c>
      <c r="K156" s="9">
        <f t="shared" si="21"/>
        <v>0.30207907924408134</v>
      </c>
      <c r="L156" s="9">
        <f t="shared" si="24"/>
        <v>4.5637147824175014E-4</v>
      </c>
      <c r="O156" s="21">
        <f t="shared" si="22"/>
        <v>274080.22674561595</v>
      </c>
    </row>
    <row r="157" spans="1:15" x14ac:dyDescent="0.25">
      <c r="A157" s="1">
        <v>39508</v>
      </c>
      <c r="B157">
        <v>12.08</v>
      </c>
      <c r="C157">
        <v>12.18</v>
      </c>
      <c r="D157">
        <v>11.97</v>
      </c>
      <c r="E157">
        <v>12.06</v>
      </c>
      <c r="F157">
        <v>5.8364960000000004</v>
      </c>
      <c r="G157">
        <v>0</v>
      </c>
      <c r="H157" s="9">
        <f t="shared" si="19"/>
        <v>6.3319730499751406E-3</v>
      </c>
      <c r="I157" s="9">
        <f t="shared" si="20"/>
        <v>0.15696037073503769</v>
      </c>
      <c r="J157" s="31">
        <f t="shared" si="23"/>
        <v>7.5057729866250715E-4</v>
      </c>
      <c r="K157" s="9">
        <f t="shared" si="21"/>
        <v>0.30781620424936917</v>
      </c>
      <c r="L157" s="9">
        <f t="shared" si="24"/>
        <v>4.9736534568602738E-4</v>
      </c>
      <c r="O157" s="21">
        <f t="shared" si="22"/>
        <v>275524.62539907784</v>
      </c>
    </row>
    <row r="158" spans="1:15" x14ac:dyDescent="0.25">
      <c r="A158" s="1">
        <v>39479</v>
      </c>
      <c r="B158">
        <v>11.77</v>
      </c>
      <c r="C158">
        <v>12.03</v>
      </c>
      <c r="D158">
        <v>11.68</v>
      </c>
      <c r="E158">
        <v>12.03</v>
      </c>
      <c r="F158">
        <v>5.7997719999999999</v>
      </c>
      <c r="G158">
        <v>0</v>
      </c>
      <c r="H158" s="9">
        <f t="shared" si="19"/>
        <v>2.6030170364854773E-2</v>
      </c>
      <c r="I158" s="9">
        <f t="shared" si="20"/>
        <v>0.18922478975011978</v>
      </c>
      <c r="J158" s="31">
        <f t="shared" si="23"/>
        <v>7.4239632736551901E-4</v>
      </c>
      <c r="K158" s="9">
        <f t="shared" si="21"/>
        <v>0.36160959850423663</v>
      </c>
      <c r="L158" s="9">
        <f t="shared" si="24"/>
        <v>5.0786499935643041E-4</v>
      </c>
      <c r="O158" s="21">
        <f t="shared" si="22"/>
        <v>273790.98824021476</v>
      </c>
    </row>
    <row r="159" spans="1:15" x14ac:dyDescent="0.25">
      <c r="A159" s="1">
        <v>39448</v>
      </c>
      <c r="B159">
        <v>11.5</v>
      </c>
      <c r="C159">
        <v>11.77</v>
      </c>
      <c r="D159">
        <v>11.5</v>
      </c>
      <c r="E159">
        <v>11.77</v>
      </c>
      <c r="F159">
        <v>5.6526329999999998</v>
      </c>
      <c r="G159">
        <v>0</v>
      </c>
      <c r="H159" s="9">
        <f t="shared" si="19"/>
        <v>6.6067269006433491E-2</v>
      </c>
      <c r="I159" s="9">
        <f t="shared" si="20"/>
        <v>0.1775744682446731</v>
      </c>
      <c r="J159" s="31">
        <f t="shared" si="23"/>
        <v>7.3649245334629599E-4</v>
      </c>
      <c r="K159" s="9">
        <f t="shared" si="21"/>
        <v>0.32206283258365564</v>
      </c>
      <c r="L159" s="9">
        <f t="shared" si="24"/>
        <v>5.0662307223540005E-4</v>
      </c>
      <c r="O159" s="21">
        <f t="shared" si="22"/>
        <v>266844.96825551934</v>
      </c>
    </row>
    <row r="160" spans="1:15" x14ac:dyDescent="0.25">
      <c r="A160" s="1">
        <v>39417</v>
      </c>
      <c r="B160">
        <v>11.69</v>
      </c>
      <c r="C160">
        <v>11.74</v>
      </c>
      <c r="D160">
        <v>11.24</v>
      </c>
      <c r="E160">
        <v>11.42</v>
      </c>
      <c r="F160">
        <v>5.3023230000000003</v>
      </c>
      <c r="G160">
        <v>0</v>
      </c>
      <c r="H160" s="9">
        <f t="shared" si="19"/>
        <v>-1.7685948392193229E-2</v>
      </c>
      <c r="I160" s="9">
        <f t="shared" si="20"/>
        <v>0.11423232661367358</v>
      </c>
      <c r="J160" s="31">
        <f t="shared" si="23"/>
        <v>4.8525020470138931E-4</v>
      </c>
      <c r="K160" s="9">
        <f t="shared" si="21"/>
        <v>0.24017022650088421</v>
      </c>
      <c r="L160" s="9">
        <f t="shared" si="24"/>
        <v>4.3518373146253552E-4</v>
      </c>
      <c r="O160" s="21">
        <f t="shared" si="22"/>
        <v>250307.81453802332</v>
      </c>
    </row>
    <row r="161" spans="1:15" x14ac:dyDescent="0.25">
      <c r="A161" s="1">
        <v>39387</v>
      </c>
      <c r="B161">
        <v>11.82</v>
      </c>
      <c r="C161">
        <v>11.92</v>
      </c>
      <c r="D161">
        <v>11.67</v>
      </c>
      <c r="E161">
        <v>11.67</v>
      </c>
      <c r="F161">
        <v>5.3977880000000003</v>
      </c>
      <c r="G161">
        <v>0</v>
      </c>
      <c r="H161" s="9">
        <f t="shared" si="19"/>
        <v>-1.5841059564010201E-2</v>
      </c>
      <c r="I161" s="9">
        <f t="shared" si="20"/>
        <v>0.1335758919805492</v>
      </c>
      <c r="J161" s="31">
        <f t="shared" si="23"/>
        <v>4.2950478668800482E-4</v>
      </c>
      <c r="K161" s="9">
        <f t="shared" si="21"/>
        <v>0.32309751302804662</v>
      </c>
      <c r="L161" s="9">
        <f t="shared" si="24"/>
        <v>3.9759099800966847E-4</v>
      </c>
      <c r="O161" s="21">
        <f t="shared" si="22"/>
        <v>254814.44974581289</v>
      </c>
    </row>
    <row r="162" spans="1:15" x14ac:dyDescent="0.25">
      <c r="A162" s="1">
        <v>39356</v>
      </c>
      <c r="B162">
        <v>11.68</v>
      </c>
      <c r="C162">
        <v>11.87</v>
      </c>
      <c r="D162">
        <v>11.59</v>
      </c>
      <c r="E162">
        <v>11.87</v>
      </c>
      <c r="F162">
        <v>5.4846709999999996</v>
      </c>
      <c r="G162">
        <v>0</v>
      </c>
      <c r="H162" s="9">
        <f t="shared" si="19"/>
        <v>3.015327759591175E-2</v>
      </c>
      <c r="I162" s="9">
        <f t="shared" si="20"/>
        <v>0.14927301240325408</v>
      </c>
      <c r="J162" s="31">
        <f t="shared" si="23"/>
        <v>3.6844939673821332E-4</v>
      </c>
      <c r="K162" s="9">
        <f t="shared" si="21"/>
        <v>0.36427441246243042</v>
      </c>
      <c r="L162" s="9">
        <f t="shared" si="24"/>
        <v>3.7137193760839056E-4</v>
      </c>
      <c r="O162" s="21">
        <f t="shared" si="22"/>
        <v>258915.95277580689</v>
      </c>
    </row>
    <row r="163" spans="1:15" x14ac:dyDescent="0.25">
      <c r="A163" s="1">
        <v>39326</v>
      </c>
      <c r="B163">
        <v>11.18</v>
      </c>
      <c r="C163">
        <v>11.66</v>
      </c>
      <c r="D163">
        <v>11.18</v>
      </c>
      <c r="E163">
        <v>11.66</v>
      </c>
      <c r="F163">
        <v>5.3241310000000004</v>
      </c>
      <c r="G163">
        <v>0</v>
      </c>
      <c r="H163" s="9">
        <f t="shared" si="19"/>
        <v>4.9951536581253508E-2</v>
      </c>
      <c r="I163" s="9">
        <f t="shared" si="20"/>
        <v>0.14083232855848327</v>
      </c>
      <c r="J163" s="31">
        <f t="shared" si="23"/>
        <v>3.6621854530532923E-4</v>
      </c>
      <c r="K163" s="9">
        <f t="shared" si="21"/>
        <v>0.32173533323221137</v>
      </c>
      <c r="L163" s="9">
        <f t="shared" si="24"/>
        <v>3.6148658898162123E-4</v>
      </c>
      <c r="O163" s="21">
        <f t="shared" si="22"/>
        <v>251337.30912359367</v>
      </c>
    </row>
    <row r="164" spans="1:15" x14ac:dyDescent="0.25">
      <c r="A164" s="1">
        <v>39295</v>
      </c>
      <c r="B164">
        <v>11.37</v>
      </c>
      <c r="C164">
        <v>11.42</v>
      </c>
      <c r="D164">
        <v>10.97</v>
      </c>
      <c r="E164">
        <v>11.15</v>
      </c>
      <c r="F164">
        <v>5.0708349999999998</v>
      </c>
      <c r="G164">
        <v>0</v>
      </c>
      <c r="H164" s="9">
        <f t="shared" si="19"/>
        <v>-2.0684677822585498E-2</v>
      </c>
      <c r="I164" s="9">
        <f t="shared" si="20"/>
        <v>0.11849186833702557</v>
      </c>
      <c r="J164" s="31">
        <f t="shared" si="23"/>
        <v>2.4221720145306097E-4</v>
      </c>
      <c r="K164" s="9">
        <f t="shared" si="21"/>
        <v>0.26326584402655856</v>
      </c>
      <c r="L164" s="9">
        <f t="shared" si="24"/>
        <v>3.0837458387543296E-4</v>
      </c>
      <c r="O164" s="21">
        <f t="shared" si="22"/>
        <v>239379.91456441212</v>
      </c>
    </row>
    <row r="165" spans="1:15" x14ac:dyDescent="0.25">
      <c r="A165" s="1">
        <v>39264</v>
      </c>
      <c r="B165">
        <v>11.46</v>
      </c>
      <c r="C165">
        <v>11.56</v>
      </c>
      <c r="D165">
        <v>11.38</v>
      </c>
      <c r="E165">
        <v>11.43</v>
      </c>
      <c r="F165">
        <v>5.1779390000000003</v>
      </c>
      <c r="G165">
        <v>0</v>
      </c>
      <c r="H165" s="9">
        <f t="shared" si="19"/>
        <v>1.652470883036259E-2</v>
      </c>
      <c r="I165" s="9">
        <f t="shared" si="20"/>
        <v>0.14369891340696861</v>
      </c>
      <c r="J165" s="31">
        <f t="shared" si="23"/>
        <v>1.5669226402036638E-4</v>
      </c>
      <c r="K165" s="9">
        <f t="shared" si="21"/>
        <v>0.28123137237629664</v>
      </c>
      <c r="L165" s="9">
        <f t="shared" si="24"/>
        <v>2.6823561005429253E-4</v>
      </c>
      <c r="O165" s="21">
        <f t="shared" si="22"/>
        <v>244435.9943559074</v>
      </c>
    </row>
    <row r="166" spans="1:15" x14ac:dyDescent="0.25">
      <c r="A166" s="1">
        <v>39234</v>
      </c>
      <c r="B166">
        <v>11.47</v>
      </c>
      <c r="C166">
        <v>11.49</v>
      </c>
      <c r="D166">
        <v>11.27</v>
      </c>
      <c r="E166">
        <v>11.38</v>
      </c>
      <c r="F166">
        <v>5.0937659999999996</v>
      </c>
      <c r="G166">
        <v>0</v>
      </c>
      <c r="H166" s="9">
        <f t="shared" si="19"/>
        <v>-3.0666795839463306E-3</v>
      </c>
      <c r="I166" s="9">
        <f t="shared" si="20"/>
        <v>0.12991265067857763</v>
      </c>
      <c r="J166" s="31">
        <f t="shared" si="23"/>
        <v>1.6569452348748633E-4</v>
      </c>
      <c r="K166" s="9">
        <f t="shared" si="21"/>
        <v>0.26642329868451509</v>
      </c>
      <c r="L166" s="9">
        <f t="shared" si="24"/>
        <v>2.6672087077538623E-4</v>
      </c>
      <c r="O166" s="21">
        <f t="shared" si="22"/>
        <v>240462.42283393312</v>
      </c>
    </row>
    <row r="167" spans="1:15" x14ac:dyDescent="0.25">
      <c r="A167" s="1">
        <v>39203</v>
      </c>
      <c r="B167">
        <v>11.35</v>
      </c>
      <c r="C167">
        <v>11.46</v>
      </c>
      <c r="D167">
        <v>11.35</v>
      </c>
      <c r="E167">
        <v>11.46</v>
      </c>
      <c r="F167">
        <v>5.1094350000000004</v>
      </c>
      <c r="G167">
        <v>0</v>
      </c>
      <c r="H167" s="9">
        <f t="shared" si="19"/>
        <v>1.2836094095939991E-2</v>
      </c>
      <c r="I167" s="9">
        <f t="shared" si="20"/>
        <v>0.15934391576650644</v>
      </c>
      <c r="J167" s="31">
        <f t="shared" si="23"/>
        <v>1.9551022423299809E-4</v>
      </c>
      <c r="K167" s="9">
        <f t="shared" si="21"/>
        <v>0.28450703163102681</v>
      </c>
      <c r="L167" s="9">
        <f t="shared" si="24"/>
        <v>2.72936748519966E-4</v>
      </c>
      <c r="O167" s="21">
        <f t="shared" si="22"/>
        <v>241202.11242771993</v>
      </c>
    </row>
    <row r="168" spans="1:15" x14ac:dyDescent="0.25">
      <c r="A168" s="1">
        <v>39173</v>
      </c>
      <c r="B168">
        <v>11.12</v>
      </c>
      <c r="C168">
        <v>11.38</v>
      </c>
      <c r="D168">
        <v>11.12</v>
      </c>
      <c r="E168">
        <v>11.36</v>
      </c>
      <c r="F168">
        <v>5.0446809999999997</v>
      </c>
      <c r="G168">
        <v>0</v>
      </c>
      <c r="H168" s="9">
        <f t="shared" si="19"/>
        <v>3.4395783417248783E-2</v>
      </c>
      <c r="I168" s="9">
        <f t="shared" si="20"/>
        <v>0.1313620150057917</v>
      </c>
      <c r="J168" s="31">
        <f t="shared" si="23"/>
        <v>2.078166708216328E-4</v>
      </c>
      <c r="K168" s="9">
        <f t="shared" si="21"/>
        <v>0.25857444021705217</v>
      </c>
      <c r="L168" s="9">
        <f t="shared" si="24"/>
        <v>2.9170194430523129E-4</v>
      </c>
      <c r="O168" s="21">
        <f t="shared" si="22"/>
        <v>238145.25749402476</v>
      </c>
    </row>
    <row r="169" spans="1:15" x14ac:dyDescent="0.25">
      <c r="A169" s="1">
        <v>39142</v>
      </c>
      <c r="B169">
        <v>10.98</v>
      </c>
      <c r="C169">
        <v>11.12</v>
      </c>
      <c r="D169">
        <v>10.93</v>
      </c>
      <c r="E169">
        <v>11.12</v>
      </c>
      <c r="F169">
        <v>4.8769349999999996</v>
      </c>
      <c r="G169">
        <v>0</v>
      </c>
      <c r="H169" s="9">
        <f t="shared" si="19"/>
        <v>1.5978596043442865E-2</v>
      </c>
      <c r="I169" s="9">
        <f t="shared" si="20"/>
        <v>9.2802020265394913E-2</v>
      </c>
      <c r="J169" s="31">
        <f t="shared" si="23"/>
        <v>2.8087076000776154E-4</v>
      </c>
      <c r="K169" s="9">
        <f t="shared" si="21"/>
        <v>0.20309186642813362</v>
      </c>
      <c r="L169" s="9">
        <f t="shared" si="24"/>
        <v>2.6322892676350384E-4</v>
      </c>
      <c r="O169" s="21">
        <f t="shared" si="22"/>
        <v>230226.43876919503</v>
      </c>
    </row>
    <row r="170" spans="1:15" x14ac:dyDescent="0.25">
      <c r="A170" s="1">
        <v>39114</v>
      </c>
      <c r="B170">
        <v>10.96</v>
      </c>
      <c r="C170">
        <v>11.03</v>
      </c>
      <c r="D170">
        <v>10.93</v>
      </c>
      <c r="E170">
        <v>10.99</v>
      </c>
      <c r="F170">
        <v>4.8002339999999997</v>
      </c>
      <c r="G170">
        <v>0</v>
      </c>
      <c r="H170" s="9">
        <f t="shared" si="19"/>
        <v>8.723138539477893E-3</v>
      </c>
      <c r="I170" s="9">
        <f t="shared" si="20"/>
        <v>0.12694855754094911</v>
      </c>
      <c r="J170" s="31">
        <f t="shared" si="23"/>
        <v>2.9718491536934199E-4</v>
      </c>
      <c r="K170" s="9">
        <f t="shared" si="21"/>
        <v>0.19588158459540439</v>
      </c>
      <c r="L170" s="9">
        <f t="shared" si="24"/>
        <v>2.971859200658874E-4</v>
      </c>
      <c r="O170" s="21">
        <f t="shared" si="22"/>
        <v>226605.59943464657</v>
      </c>
    </row>
    <row r="171" spans="1:15" x14ac:dyDescent="0.25">
      <c r="A171" s="1">
        <v>39083</v>
      </c>
      <c r="B171">
        <v>11.07</v>
      </c>
      <c r="C171">
        <v>11.07</v>
      </c>
      <c r="D171">
        <v>10.88</v>
      </c>
      <c r="E171">
        <v>10.94</v>
      </c>
      <c r="F171">
        <v>4.7587229999999998</v>
      </c>
      <c r="G171">
        <v>0</v>
      </c>
      <c r="H171" s="9">
        <f t="shared" si="19"/>
        <v>-6.3254255014191568E-4</v>
      </c>
      <c r="I171" s="9">
        <f t="shared" si="20"/>
        <v>0.1129912040744537</v>
      </c>
      <c r="J171" s="31">
        <f t="shared" si="23"/>
        <v>3.0522099069963413E-4</v>
      </c>
      <c r="K171" s="9">
        <f t="shared" si="21"/>
        <v>0.15978582073819694</v>
      </c>
      <c r="L171" s="9">
        <f t="shared" si="24"/>
        <v>3.019092188728594E-4</v>
      </c>
      <c r="O171" s="21">
        <f t="shared" si="22"/>
        <v>224645.98141641423</v>
      </c>
    </row>
    <row r="172" spans="1:15" x14ac:dyDescent="0.25">
      <c r="A172" s="1">
        <v>39052</v>
      </c>
      <c r="B172">
        <v>11.17</v>
      </c>
      <c r="C172">
        <v>11.23</v>
      </c>
      <c r="D172">
        <v>11</v>
      </c>
      <c r="E172">
        <v>11.05</v>
      </c>
      <c r="F172">
        <v>4.7617349999999998</v>
      </c>
      <c r="G172">
        <v>0</v>
      </c>
      <c r="H172" s="9">
        <f t="shared" si="19"/>
        <v>-2.2129809215522345E-3</v>
      </c>
      <c r="I172" s="9">
        <f t="shared" si="20"/>
        <v>0.11373108984254397</v>
      </c>
      <c r="J172" s="31">
        <f t="shared" si="23"/>
        <v>4.1624506653917275E-4</v>
      </c>
      <c r="K172" s="9">
        <f t="shared" si="21"/>
        <v>0.18078965052930177</v>
      </c>
      <c r="L172" s="9">
        <f t="shared" si="24"/>
        <v>3.03849674531814E-4</v>
      </c>
      <c r="O172" s="21">
        <f t="shared" si="22"/>
        <v>224788.16949839049</v>
      </c>
    </row>
    <row r="173" spans="1:15" x14ac:dyDescent="0.25">
      <c r="A173" s="1">
        <v>39022</v>
      </c>
      <c r="B173">
        <v>10.93</v>
      </c>
      <c r="C173">
        <v>11.12</v>
      </c>
      <c r="D173">
        <v>10.92</v>
      </c>
      <c r="E173">
        <v>11.12</v>
      </c>
      <c r="F173">
        <v>4.7722959999999999</v>
      </c>
      <c r="G173">
        <v>0</v>
      </c>
      <c r="H173" s="9">
        <f t="shared" si="19"/>
        <v>2.2587452910218561E-2</v>
      </c>
      <c r="I173" s="9">
        <f t="shared" si="20"/>
        <v>0.16977787364633334</v>
      </c>
      <c r="J173" s="31">
        <f t="shared" si="23"/>
        <v>3.9283258814738872E-4</v>
      </c>
      <c r="K173" s="9">
        <f t="shared" si="21"/>
        <v>0.17969216196079771</v>
      </c>
      <c r="L173" s="9">
        <f t="shared" si="24"/>
        <v>3.0427408322828369E-4</v>
      </c>
      <c r="O173" s="21">
        <f t="shared" si="22"/>
        <v>225286.72472207944</v>
      </c>
    </row>
    <row r="174" spans="1:15" x14ac:dyDescent="0.25">
      <c r="A174" s="1">
        <v>38991</v>
      </c>
      <c r="B174">
        <v>10.77</v>
      </c>
      <c r="C174">
        <v>10.92</v>
      </c>
      <c r="D174">
        <v>10.71</v>
      </c>
      <c r="E174">
        <v>10.92</v>
      </c>
      <c r="F174">
        <v>4.6668830000000003</v>
      </c>
      <c r="G174">
        <v>0</v>
      </c>
      <c r="H174" s="9">
        <f t="shared" si="19"/>
        <v>2.9390758322900178E-2</v>
      </c>
      <c r="I174" s="9">
        <f t="shared" si="20"/>
        <v>0.16085523869269563</v>
      </c>
      <c r="J174" s="31">
        <f t="shared" si="23"/>
        <v>4.0728438979119373E-4</v>
      </c>
      <c r="K174" s="9">
        <f t="shared" si="21"/>
        <v>0.17376273955596616</v>
      </c>
      <c r="L174" s="9">
        <f t="shared" si="24"/>
        <v>3.6670088566827447E-4</v>
      </c>
      <c r="O174" s="21">
        <f t="shared" si="22"/>
        <v>220310.47230330063</v>
      </c>
    </row>
    <row r="175" spans="1:15" x14ac:dyDescent="0.25">
      <c r="A175" s="1">
        <v>38961</v>
      </c>
      <c r="B175">
        <v>10.79</v>
      </c>
      <c r="C175">
        <v>10.82</v>
      </c>
      <c r="D175">
        <v>10.72</v>
      </c>
      <c r="E175">
        <v>10.75</v>
      </c>
      <c r="F175">
        <v>4.5336360000000004</v>
      </c>
      <c r="G175">
        <v>0</v>
      </c>
      <c r="H175" s="9">
        <f t="shared" si="19"/>
        <v>1.3857959668346234E-3</v>
      </c>
      <c r="I175" s="9">
        <f t="shared" si="20"/>
        <v>0.12549200784382467</v>
      </c>
      <c r="J175" s="31">
        <f t="shared" si="23"/>
        <v>3.8373934275197819E-4</v>
      </c>
      <c r="K175" s="9">
        <f t="shared" si="21"/>
        <v>0.19590836717703936</v>
      </c>
      <c r="L175" s="9">
        <f t="shared" si="24"/>
        <v>3.9496154500560118E-4</v>
      </c>
      <c r="O175" s="21">
        <f t="shared" si="22"/>
        <v>214020.25472060189</v>
      </c>
    </row>
    <row r="176" spans="1:15" x14ac:dyDescent="0.25">
      <c r="A176" s="1">
        <v>38930</v>
      </c>
      <c r="B176">
        <v>10.8</v>
      </c>
      <c r="C176">
        <v>10.86</v>
      </c>
      <c r="D176">
        <v>10.74</v>
      </c>
      <c r="E176">
        <v>10.78</v>
      </c>
      <c r="F176">
        <v>4.5273620000000001</v>
      </c>
      <c r="G176">
        <v>0</v>
      </c>
      <c r="H176" s="9">
        <f t="shared" si="19"/>
        <v>4.2714168655307539E-3</v>
      </c>
      <c r="I176" s="9">
        <f t="shared" si="20"/>
        <v>0.12787376795809144</v>
      </c>
      <c r="J176" s="31">
        <f t="shared" si="23"/>
        <v>4.0256199469159109E-4</v>
      </c>
      <c r="K176" s="9">
        <f t="shared" si="21"/>
        <v>0.24404700896153328</v>
      </c>
      <c r="L176" s="9">
        <f t="shared" si="24"/>
        <v>4.0458632871211717E-4</v>
      </c>
      <c r="O176" s="21">
        <f t="shared" si="22"/>
        <v>213724.07675701656</v>
      </c>
    </row>
    <row r="177" spans="1:15" x14ac:dyDescent="0.25">
      <c r="A177" s="1">
        <v>38899</v>
      </c>
      <c r="B177">
        <v>10.73</v>
      </c>
      <c r="C177">
        <v>10.78</v>
      </c>
      <c r="D177">
        <v>10.58</v>
      </c>
      <c r="E177">
        <v>10.78</v>
      </c>
      <c r="F177">
        <v>4.5081059999999997</v>
      </c>
      <c r="G177">
        <v>0</v>
      </c>
      <c r="H177" s="9">
        <f t="shared" si="19"/>
        <v>2.2900822249521051E-2</v>
      </c>
      <c r="I177" s="9">
        <f t="shared" si="20"/>
        <v>0.11548761721561734</v>
      </c>
      <c r="J177" s="31">
        <f t="shared" si="23"/>
        <v>4.0208625045410425E-4</v>
      </c>
      <c r="K177" s="9">
        <f t="shared" si="21"/>
        <v>0.27229023791380913</v>
      </c>
      <c r="L177" s="9">
        <f t="shared" si="24"/>
        <v>4.085447302038858E-4</v>
      </c>
      <c r="O177" s="21">
        <f t="shared" si="22"/>
        <v>212815.05494209804</v>
      </c>
    </row>
    <row r="178" spans="1:15" x14ac:dyDescent="0.25">
      <c r="A178" s="1">
        <v>38869</v>
      </c>
      <c r="B178">
        <v>10.83</v>
      </c>
      <c r="C178">
        <v>10.89</v>
      </c>
      <c r="D178">
        <v>10.51</v>
      </c>
      <c r="E178">
        <v>10.68</v>
      </c>
      <c r="F178">
        <v>4.407178</v>
      </c>
      <c r="G178">
        <v>0</v>
      </c>
      <c r="H178" s="9">
        <f t="shared" si="19"/>
        <v>-1.1609696912610471E-2</v>
      </c>
      <c r="I178" s="9">
        <f t="shared" si="20"/>
        <v>9.5722281048996841E-2</v>
      </c>
      <c r="J178" s="31">
        <f t="shared" si="23"/>
        <v>3.8546186156572407E-4</v>
      </c>
      <c r="K178" s="9">
        <f t="shared" si="21"/>
        <v>0.27168199481248578</v>
      </c>
      <c r="L178" s="9">
        <f t="shared" si="24"/>
        <v>4.0270764754629548E-4</v>
      </c>
      <c r="O178" s="21">
        <f t="shared" si="22"/>
        <v>208050.52680873204</v>
      </c>
    </row>
    <row r="179" spans="1:15" x14ac:dyDescent="0.25">
      <c r="A179" s="1">
        <v>38838</v>
      </c>
      <c r="B179">
        <v>10.9</v>
      </c>
      <c r="C179">
        <v>11.08</v>
      </c>
      <c r="D179">
        <v>10.79</v>
      </c>
      <c r="E179">
        <v>10.85</v>
      </c>
      <c r="F179">
        <v>4.4589449999999999</v>
      </c>
      <c r="G179">
        <v>0</v>
      </c>
      <c r="H179" s="9">
        <f t="shared" si="19"/>
        <v>-8.593298347667769E-4</v>
      </c>
      <c r="I179" s="9">
        <f t="shared" si="20"/>
        <v>0.12097447294192183</v>
      </c>
      <c r="J179" s="31">
        <f t="shared" si="23"/>
        <v>3.7199277562475656E-4</v>
      </c>
      <c r="K179" s="9">
        <f t="shared" si="21"/>
        <v>0.30418892867703778</v>
      </c>
      <c r="L179" s="9">
        <f t="shared" si="24"/>
        <v>3.86633829504492E-4</v>
      </c>
      <c r="O179" s="21">
        <f t="shared" si="22"/>
        <v>210494.30185510131</v>
      </c>
    </row>
    <row r="180" spans="1:15" x14ac:dyDescent="0.25">
      <c r="A180" s="1">
        <v>38808</v>
      </c>
      <c r="B180">
        <v>10.56</v>
      </c>
      <c r="C180">
        <v>10.9</v>
      </c>
      <c r="D180">
        <v>10.56</v>
      </c>
      <c r="E180">
        <v>10.9</v>
      </c>
      <c r="F180">
        <v>4.4627800000000004</v>
      </c>
      <c r="G180">
        <v>0</v>
      </c>
      <c r="H180" s="9">
        <f t="shared" si="19"/>
        <v>4.7724649178060408E-2</v>
      </c>
      <c r="I180" s="9">
        <f t="shared" si="20"/>
        <v>0.11339861535582862</v>
      </c>
      <c r="J180" s="31">
        <f t="shared" si="23"/>
        <v>3.996159262291649E-4</v>
      </c>
      <c r="K180" s="9">
        <f t="shared" si="21"/>
        <v>0.3040866122174658</v>
      </c>
      <c r="L180" s="9">
        <f t="shared" si="24"/>
        <v>3.824949412865636E-4</v>
      </c>
      <c r="O180" s="21">
        <f t="shared" si="22"/>
        <v>210675.34146146884</v>
      </c>
    </row>
    <row r="181" spans="1:15" x14ac:dyDescent="0.25">
      <c r="A181" s="1">
        <v>38777</v>
      </c>
      <c r="B181">
        <v>10.64</v>
      </c>
      <c r="C181">
        <v>10.67</v>
      </c>
      <c r="D181">
        <v>10.48</v>
      </c>
      <c r="E181">
        <v>10.54</v>
      </c>
      <c r="F181">
        <v>4.2594969999999996</v>
      </c>
      <c r="G181">
        <v>0</v>
      </c>
      <c r="H181" s="9">
        <f t="shared" si="19"/>
        <v>-3.7699830854783637E-3</v>
      </c>
      <c r="I181" s="9">
        <f t="shared" si="20"/>
        <v>5.0775988561470649E-2</v>
      </c>
      <c r="J181" s="31">
        <f t="shared" si="23"/>
        <v>2.471745734671496E-4</v>
      </c>
      <c r="K181" s="9">
        <f t="shared" si="21"/>
        <v>0.24965879699389287</v>
      </c>
      <c r="L181" s="9">
        <f t="shared" si="24"/>
        <v>3.807725107007944E-4</v>
      </c>
      <c r="O181" s="21">
        <f t="shared" si="22"/>
        <v>201078.92052243266</v>
      </c>
    </row>
    <row r="182" spans="1:15" x14ac:dyDescent="0.25">
      <c r="A182" s="1">
        <v>38749</v>
      </c>
      <c r="B182">
        <v>10.62</v>
      </c>
      <c r="C182">
        <v>10.62</v>
      </c>
      <c r="D182">
        <v>10.54</v>
      </c>
      <c r="E182">
        <v>10.62</v>
      </c>
      <c r="F182">
        <v>4.2756160000000003</v>
      </c>
      <c r="G182">
        <v>0</v>
      </c>
      <c r="H182" s="9">
        <f t="shared" si="19"/>
        <v>3.1809293927315307E-5</v>
      </c>
      <c r="I182" s="9">
        <f t="shared" si="20"/>
        <v>6.518358005077779E-2</v>
      </c>
      <c r="J182" s="31">
        <f t="shared" si="23"/>
        <v>3.0289358507931913E-4</v>
      </c>
      <c r="K182" s="9">
        <f t="shared" si="21"/>
        <v>0.22003908698866698</v>
      </c>
      <c r="L182" s="9">
        <f t="shared" si="24"/>
        <v>3.7451394675299928E-4</v>
      </c>
      <c r="O182" s="21">
        <f t="shared" si="22"/>
        <v>201839.85335555856</v>
      </c>
    </row>
    <row r="183" spans="1:15" x14ac:dyDescent="0.25">
      <c r="A183" s="1">
        <v>38718</v>
      </c>
      <c r="B183">
        <v>10.42</v>
      </c>
      <c r="C183">
        <v>10.67</v>
      </c>
      <c r="D183">
        <v>10.42</v>
      </c>
      <c r="E183">
        <v>10.66</v>
      </c>
      <c r="F183">
        <v>4.2754799999999999</v>
      </c>
      <c r="G183">
        <v>0</v>
      </c>
      <c r="H183" s="9">
        <f t="shared" si="19"/>
        <v>4.7999097964046111E-2</v>
      </c>
      <c r="I183" s="9">
        <f t="shared" si="20"/>
        <v>4.2010867379703838E-2</v>
      </c>
      <c r="J183" s="31">
        <f t="shared" si="23"/>
        <v>3.1699338208330039E-4</v>
      </c>
      <c r="K183" s="9">
        <f t="shared" si="21"/>
        <v>0.22705239140729258</v>
      </c>
      <c r="L183" s="9">
        <f t="shared" si="24"/>
        <v>3.7237905774491415E-4</v>
      </c>
      <c r="O183" s="21">
        <f t="shared" si="22"/>
        <v>201833.43317655829</v>
      </c>
    </row>
    <row r="184" spans="1:15" x14ac:dyDescent="0.25">
      <c r="A184" s="1">
        <v>38687</v>
      </c>
      <c r="B184">
        <v>10.19</v>
      </c>
      <c r="C184">
        <v>10.37</v>
      </c>
      <c r="D184">
        <v>10.19</v>
      </c>
      <c r="E184">
        <v>10.31</v>
      </c>
      <c r="F184">
        <v>4.0796599999999996</v>
      </c>
      <c r="G184">
        <v>0</v>
      </c>
      <c r="H184" s="9">
        <f t="shared" si="19"/>
        <v>1.4787532296190391E-2</v>
      </c>
      <c r="I184" s="9">
        <f t="shared" si="20"/>
        <v>1.1652329598008068E-2</v>
      </c>
      <c r="J184" s="31">
        <f t="shared" si="23"/>
        <v>1.3537517783384964E-4</v>
      </c>
      <c r="K184" s="9">
        <f t="shared" si="21"/>
        <v>0.18808415365538136</v>
      </c>
      <c r="L184" s="9">
        <f t="shared" si="24"/>
        <v>3.1598639911907355E-4</v>
      </c>
      <c r="O184" s="21">
        <f t="shared" si="22"/>
        <v>192589.31956016112</v>
      </c>
    </row>
    <row r="185" spans="1:15" x14ac:dyDescent="0.25">
      <c r="A185" s="1">
        <v>38657</v>
      </c>
      <c r="B185">
        <v>10.27</v>
      </c>
      <c r="C185">
        <v>10.28</v>
      </c>
      <c r="D185">
        <v>10.1</v>
      </c>
      <c r="E185">
        <v>10.199999999999999</v>
      </c>
      <c r="F185">
        <v>4.0202109999999998</v>
      </c>
      <c r="G185">
        <v>0</v>
      </c>
      <c r="H185" s="9">
        <f t="shared" si="19"/>
        <v>-1.967658994716496E-3</v>
      </c>
      <c r="I185" s="9">
        <f t="shared" si="20"/>
        <v>-6.220191260437242E-3</v>
      </c>
      <c r="J185" s="31">
        <f t="shared" si="23"/>
        <v>1.4274671778052189E-4</v>
      </c>
      <c r="K185" s="9">
        <f t="shared" si="21"/>
        <v>0.19909261490179125</v>
      </c>
      <c r="L185" s="9">
        <f t="shared" si="24"/>
        <v>3.4539190004529563E-4</v>
      </c>
      <c r="O185" s="21">
        <f t="shared" si="22"/>
        <v>189782.8988146745</v>
      </c>
    </row>
    <row r="186" spans="1:15" x14ac:dyDescent="0.25">
      <c r="A186" s="1">
        <v>38626</v>
      </c>
      <c r="B186">
        <v>10.31</v>
      </c>
      <c r="C186">
        <v>10.41</v>
      </c>
      <c r="D186">
        <v>10.24</v>
      </c>
      <c r="E186">
        <v>10.26</v>
      </c>
      <c r="F186">
        <v>4.0281370000000001</v>
      </c>
      <c r="G186">
        <v>0</v>
      </c>
      <c r="H186" s="9">
        <f t="shared" si="19"/>
        <v>3.5049231851578271E-3</v>
      </c>
      <c r="I186" s="9">
        <f t="shared" si="20"/>
        <v>1.3112417951500092E-2</v>
      </c>
      <c r="J186" s="31">
        <f t="shared" si="23"/>
        <v>3.3034895739135272E-4</v>
      </c>
      <c r="K186" s="9">
        <f t="shared" si="21"/>
        <v>0.24408423782202474</v>
      </c>
      <c r="L186" s="9">
        <f t="shared" si="24"/>
        <v>3.4218924782880811E-4</v>
      </c>
      <c r="O186" s="21">
        <f t="shared" si="22"/>
        <v>190157.0630702335</v>
      </c>
    </row>
    <row r="187" spans="1:15" x14ac:dyDescent="0.25">
      <c r="A187" s="1">
        <v>38596</v>
      </c>
      <c r="B187">
        <v>10.55</v>
      </c>
      <c r="C187">
        <v>10.59</v>
      </c>
      <c r="D187">
        <v>10.36</v>
      </c>
      <c r="E187">
        <v>10.36</v>
      </c>
      <c r="F187">
        <v>4.014068</v>
      </c>
      <c r="G187">
        <v>0</v>
      </c>
      <c r="H187" s="9">
        <f t="shared" si="19"/>
        <v>-6.7573502793725525E-3</v>
      </c>
      <c r="I187" s="9">
        <f t="shared" si="20"/>
        <v>5.8853756150163701E-2</v>
      </c>
      <c r="J187" s="31">
        <f t="shared" si="23"/>
        <v>4.399829769371971E-4</v>
      </c>
      <c r="K187" s="9">
        <f t="shared" si="21"/>
        <v>0.26133675549712287</v>
      </c>
      <c r="L187" s="9">
        <f t="shared" si="24"/>
        <v>3.4370969487675307E-4</v>
      </c>
      <c r="O187" s="21">
        <f t="shared" si="22"/>
        <v>189492.90499409678</v>
      </c>
    </row>
    <row r="188" spans="1:15" x14ac:dyDescent="0.25">
      <c r="A188" s="1">
        <v>38565</v>
      </c>
      <c r="B188">
        <v>10.48</v>
      </c>
      <c r="C188">
        <v>10.65</v>
      </c>
      <c r="D188">
        <v>10.39</v>
      </c>
      <c r="E188">
        <v>10.47</v>
      </c>
      <c r="F188">
        <v>4.0413769999999998</v>
      </c>
      <c r="G188">
        <v>0</v>
      </c>
      <c r="H188" s="9">
        <f t="shared" si="19"/>
        <v>4.7760324223236313E-3</v>
      </c>
      <c r="I188" s="9">
        <f t="shared" si="20"/>
        <v>0.11050606709512825</v>
      </c>
      <c r="J188" s="31">
        <f t="shared" si="23"/>
        <v>4.4211017528291026E-4</v>
      </c>
      <c r="K188" s="9">
        <f t="shared" si="21"/>
        <v>0.2714566211352944</v>
      </c>
      <c r="L188" s="9">
        <f t="shared" si="24"/>
        <v>4.408818418148939E-4</v>
      </c>
      <c r="O188" s="21">
        <f t="shared" si="22"/>
        <v>190782.08637878776</v>
      </c>
    </row>
    <row r="189" spans="1:15" x14ac:dyDescent="0.25">
      <c r="A189" s="1">
        <v>38534</v>
      </c>
      <c r="B189">
        <v>10.41</v>
      </c>
      <c r="C189">
        <v>10.52</v>
      </c>
      <c r="D189">
        <v>10.34</v>
      </c>
      <c r="E189">
        <v>10.46</v>
      </c>
      <c r="F189">
        <v>4.0221669999999996</v>
      </c>
      <c r="G189">
        <v>0</v>
      </c>
      <c r="H189" s="9">
        <f t="shared" si="19"/>
        <v>1.1168904956080531E-2</v>
      </c>
      <c r="I189" s="9">
        <f t="shared" si="20"/>
        <v>0.13514717918324717</v>
      </c>
      <c r="J189" s="31">
        <f t="shared" si="23"/>
        <v>4.4736421216985141E-4</v>
      </c>
      <c r="K189" s="9">
        <f t="shared" si="21"/>
        <v>0.34386563505372381</v>
      </c>
      <c r="L189" s="9">
        <f t="shared" si="24"/>
        <v>4.6147313586065037E-4</v>
      </c>
      <c r="O189" s="21">
        <f t="shared" si="22"/>
        <v>189875.23609500169</v>
      </c>
    </row>
    <row r="190" spans="1:15" x14ac:dyDescent="0.25">
      <c r="A190" s="1">
        <v>38504</v>
      </c>
      <c r="B190">
        <v>10.57</v>
      </c>
      <c r="C190">
        <v>10.67</v>
      </c>
      <c r="D190">
        <v>10.47</v>
      </c>
      <c r="E190">
        <v>10.48</v>
      </c>
      <c r="F190">
        <v>3.9777399999999998</v>
      </c>
      <c r="G190">
        <v>0</v>
      </c>
      <c r="H190" s="9">
        <f t="shared" si="19"/>
        <v>-7.6118006611365259E-3</v>
      </c>
      <c r="I190" s="9">
        <f t="shared" si="20"/>
        <v>0.14776855803087982</v>
      </c>
      <c r="J190" s="31">
        <f t="shared" si="23"/>
        <v>4.4719171761925069E-4</v>
      </c>
      <c r="K190" s="9">
        <f t="shared" si="21"/>
        <v>0.31492581323791718</v>
      </c>
      <c r="L190" s="9">
        <f t="shared" si="24"/>
        <v>5.2606682890712247E-4</v>
      </c>
      <c r="O190" s="21">
        <f t="shared" si="22"/>
        <v>187777.9618858521</v>
      </c>
    </row>
    <row r="191" spans="1:15" x14ac:dyDescent="0.25">
      <c r="A191" s="1">
        <v>38473</v>
      </c>
      <c r="B191">
        <v>10.76</v>
      </c>
      <c r="C191">
        <v>10.86</v>
      </c>
      <c r="D191">
        <v>10.6</v>
      </c>
      <c r="E191">
        <v>10.6</v>
      </c>
      <c r="F191">
        <v>4.0082500000000003</v>
      </c>
      <c r="G191">
        <v>0</v>
      </c>
      <c r="H191" s="9">
        <f t="shared" si="19"/>
        <v>-1.1204173602771548E-2</v>
      </c>
      <c r="I191" s="9">
        <f t="shared" si="20"/>
        <v>0.17236594606341571</v>
      </c>
      <c r="J191" s="31">
        <f t="shared" si="23"/>
        <v>4.2601634373126414E-4</v>
      </c>
      <c r="K191" s="9">
        <f t="shared" si="21"/>
        <v>0.28899090977208358</v>
      </c>
      <c r="L191" s="9">
        <f t="shared" si="24"/>
        <v>5.3344166630859907E-4</v>
      </c>
      <c r="O191" s="21">
        <f t="shared" si="22"/>
        <v>189218.25351304177</v>
      </c>
    </row>
    <row r="192" spans="1:15" x14ac:dyDescent="0.25">
      <c r="A192" s="1">
        <v>38443</v>
      </c>
      <c r="B192">
        <v>10.77</v>
      </c>
      <c r="C192">
        <v>10.83</v>
      </c>
      <c r="D192">
        <v>10.69</v>
      </c>
      <c r="E192">
        <v>10.76</v>
      </c>
      <c r="F192">
        <v>4.053668</v>
      </c>
      <c r="G192">
        <v>0</v>
      </c>
      <c r="H192" s="9">
        <f t="shared" si="19"/>
        <v>9.8897077233493502E-3</v>
      </c>
      <c r="I192" s="9">
        <f t="shared" si="20"/>
        <v>0.18453837499817374</v>
      </c>
      <c r="J192" s="31">
        <f t="shared" si="23"/>
        <v>3.7712336968704035E-4</v>
      </c>
      <c r="K192" s="9">
        <f t="shared" si="21"/>
        <v>0.2881967803883147</v>
      </c>
      <c r="L192" s="9">
        <f t="shared" si="24"/>
        <v>6.4994162332590165E-4</v>
      </c>
      <c r="O192" s="21">
        <f t="shared" si="22"/>
        <v>191362.31005593587</v>
      </c>
    </row>
    <row r="193" spans="1:15" x14ac:dyDescent="0.25">
      <c r="A193" s="1">
        <v>38412</v>
      </c>
      <c r="B193">
        <v>11.04</v>
      </c>
      <c r="C193">
        <v>11.17</v>
      </c>
      <c r="D193">
        <v>10.7</v>
      </c>
      <c r="E193">
        <v>10.79</v>
      </c>
      <c r="F193">
        <v>4.0139709999999997</v>
      </c>
      <c r="G193">
        <v>0</v>
      </c>
      <c r="H193" s="9">
        <f t="shared" si="19"/>
        <v>-2.1723548385917613E-2</v>
      </c>
      <c r="I193" s="9">
        <f t="shared" si="20"/>
        <v>0.1776259429290297</v>
      </c>
      <c r="J193" s="31">
        <f t="shared" si="23"/>
        <v>5.2562993225015663E-4</v>
      </c>
      <c r="K193" s="9">
        <f t="shared" si="21"/>
        <v>0.3633421347768877</v>
      </c>
      <c r="L193" s="9">
        <f t="shared" si="24"/>
        <v>6.9144868577845095E-4</v>
      </c>
      <c r="O193" s="21">
        <f t="shared" si="22"/>
        <v>189488.32589583925</v>
      </c>
    </row>
    <row r="194" spans="1:15" x14ac:dyDescent="0.25">
      <c r="A194" s="1">
        <v>38384</v>
      </c>
      <c r="B194">
        <v>10.93</v>
      </c>
      <c r="C194">
        <v>11.07</v>
      </c>
      <c r="D194">
        <v>10.81</v>
      </c>
      <c r="E194">
        <v>11.07</v>
      </c>
      <c r="F194">
        <v>4.1031050000000002</v>
      </c>
      <c r="G194">
        <v>0</v>
      </c>
      <c r="H194" s="9">
        <f t="shared" si="19"/>
        <v>1.7466095663666949E-2</v>
      </c>
      <c r="I194" s="9">
        <f t="shared" si="20"/>
        <v>0.170813393442871</v>
      </c>
      <c r="J194" s="31">
        <f t="shared" si="23"/>
        <v>4.2195584761576551E-4</v>
      </c>
      <c r="K194" s="9">
        <f t="shared" si="21"/>
        <v>0.45730400331019394</v>
      </c>
      <c r="L194" s="9">
        <f t="shared" si="24"/>
        <v>6.4455983170486899E-4</v>
      </c>
      <c r="O194" s="21">
        <f t="shared" si="22"/>
        <v>193696.09232972725</v>
      </c>
    </row>
    <row r="195" spans="1:15" x14ac:dyDescent="0.25">
      <c r="A195" s="1">
        <v>38353</v>
      </c>
      <c r="B195">
        <v>11.09</v>
      </c>
      <c r="C195">
        <v>11.09</v>
      </c>
      <c r="D195">
        <v>10.84</v>
      </c>
      <c r="E195">
        <v>10.92</v>
      </c>
      <c r="F195">
        <v>4.0326700000000004</v>
      </c>
      <c r="G195">
        <v>0</v>
      </c>
      <c r="H195" s="9">
        <f t="shared" si="19"/>
        <v>-3.1403771320029699E-3</v>
      </c>
      <c r="I195" s="9">
        <f t="shared" si="20"/>
        <v>0.15736651025298845</v>
      </c>
      <c r="J195" s="31">
        <f t="shared" si="23"/>
        <v>4.208063398744435E-4</v>
      </c>
      <c r="K195" s="9">
        <f t="shared" si="21"/>
        <v>0.42919720601509859</v>
      </c>
      <c r="L195" s="9">
        <f t="shared" si="24"/>
        <v>6.444822674563645E-4</v>
      </c>
      <c r="O195" s="21">
        <f t="shared" si="22"/>
        <v>190371.05330117588</v>
      </c>
    </row>
    <row r="196" spans="1:15" x14ac:dyDescent="0.25">
      <c r="A196" s="1">
        <v>38322</v>
      </c>
      <c r="B196">
        <v>11.02</v>
      </c>
      <c r="C196">
        <v>11.13</v>
      </c>
      <c r="D196">
        <v>10.9</v>
      </c>
      <c r="E196">
        <v>11.13</v>
      </c>
      <c r="F196">
        <v>4.0453739999999998</v>
      </c>
      <c r="G196">
        <v>0</v>
      </c>
      <c r="H196" s="9">
        <f t="shared" si="19"/>
        <v>1.7447677340202545E-2</v>
      </c>
      <c r="I196" s="9">
        <f t="shared" si="20"/>
        <v>0.17809933793734894</v>
      </c>
      <c r="J196" s="31">
        <f t="shared" si="23"/>
        <v>3.9948340879003943E-4</v>
      </c>
      <c r="K196" s="9">
        <f t="shared" si="21"/>
        <v>0.45568470589251292</v>
      </c>
      <c r="L196" s="9">
        <f t="shared" si="24"/>
        <v>6.2933423736217891E-4</v>
      </c>
      <c r="O196" s="21">
        <f t="shared" si="22"/>
        <v>190970.77355131737</v>
      </c>
    </row>
    <row r="197" spans="1:15" x14ac:dyDescent="0.25">
      <c r="A197" s="1">
        <v>38292</v>
      </c>
      <c r="B197">
        <v>10.5</v>
      </c>
      <c r="C197">
        <v>11.01</v>
      </c>
      <c r="D197">
        <v>10.49</v>
      </c>
      <c r="E197">
        <v>10.98</v>
      </c>
      <c r="F197">
        <v>3.9760019999999998</v>
      </c>
      <c r="G197">
        <v>0</v>
      </c>
      <c r="H197" s="9">
        <f t="shared" si="19"/>
        <v>4.8812489514518193E-2</v>
      </c>
      <c r="I197" s="9">
        <f t="shared" si="20"/>
        <v>0.18590656934045302</v>
      </c>
      <c r="J197" s="31">
        <f t="shared" si="23"/>
        <v>4.3147490656776866E-4</v>
      </c>
      <c r="K197" s="9">
        <f t="shared" si="21"/>
        <v>0.46289811155254773</v>
      </c>
      <c r="L197" s="9">
        <f t="shared" si="24"/>
        <v>6.7919558081263448E-4</v>
      </c>
      <c r="O197" s="21">
        <f t="shared" si="22"/>
        <v>187695.91577480474</v>
      </c>
    </row>
    <row r="198" spans="1:15" x14ac:dyDescent="0.25">
      <c r="A198" s="1">
        <v>38261</v>
      </c>
      <c r="B198">
        <v>10.23</v>
      </c>
      <c r="C198">
        <v>10.51</v>
      </c>
      <c r="D198">
        <v>10.17</v>
      </c>
      <c r="E198">
        <v>10.51</v>
      </c>
      <c r="F198">
        <v>3.790956</v>
      </c>
      <c r="G198">
        <v>0</v>
      </c>
      <c r="H198" s="9">
        <f t="shared" si="19"/>
        <v>4.1694362612218372E-2</v>
      </c>
      <c r="I198" s="9">
        <f t="shared" si="20"/>
        <v>0.17083123187638144</v>
      </c>
      <c r="J198" s="31">
        <f t="shared" si="23"/>
        <v>3.3463337615301296E-4</v>
      </c>
      <c r="K198" s="9">
        <f t="shared" si="21"/>
        <v>0.46676127921949273</v>
      </c>
      <c r="L198" s="9">
        <f t="shared" si="24"/>
        <v>6.4096802699136629E-4</v>
      </c>
      <c r="O198" s="21">
        <f t="shared" si="22"/>
        <v>178960.41251538374</v>
      </c>
    </row>
    <row r="199" spans="1:15" x14ac:dyDescent="0.25">
      <c r="A199" s="1">
        <v>38231</v>
      </c>
      <c r="B199">
        <v>10.02</v>
      </c>
      <c r="C199">
        <v>10.23</v>
      </c>
      <c r="D199">
        <v>9.9600000000000009</v>
      </c>
      <c r="E199">
        <v>10.23</v>
      </c>
      <c r="F199">
        <v>3.639221</v>
      </c>
      <c r="G199">
        <v>0</v>
      </c>
      <c r="H199" s="9">
        <f t="shared" si="19"/>
        <v>2.7071091919961661E-2</v>
      </c>
      <c r="I199" s="9">
        <f t="shared" si="20"/>
        <v>0.14354894054535078</v>
      </c>
      <c r="J199" s="31">
        <f t="shared" si="23"/>
        <v>2.7355390812690652E-4</v>
      </c>
      <c r="K199" s="9">
        <f t="shared" si="21"/>
        <v>0.41894620691806356</v>
      </c>
      <c r="L199" s="9">
        <f t="shared" si="24"/>
        <v>6.1392336335792897E-4</v>
      </c>
      <c r="O199" s="21">
        <f t="shared" si="22"/>
        <v>171797.4282462385</v>
      </c>
    </row>
    <row r="200" spans="1:15" x14ac:dyDescent="0.25">
      <c r="A200" s="1">
        <v>38200</v>
      </c>
      <c r="B200">
        <v>9.84</v>
      </c>
      <c r="C200">
        <v>10.09</v>
      </c>
      <c r="D200">
        <v>9.84</v>
      </c>
      <c r="E200">
        <v>10</v>
      </c>
      <c r="F200">
        <v>3.5432999999999999</v>
      </c>
      <c r="G200">
        <v>0</v>
      </c>
      <c r="H200" s="9">
        <f t="shared" si="19"/>
        <v>2.241180461036079E-2</v>
      </c>
      <c r="I200" s="9">
        <f t="shared" si="20"/>
        <v>0.11475673901956898</v>
      </c>
      <c r="J200" s="31">
        <f t="shared" si="23"/>
        <v>4.7429414331621176E-4</v>
      </c>
      <c r="K200" s="9">
        <f t="shared" si="21"/>
        <v>0.39553843608951489</v>
      </c>
      <c r="L200" s="9">
        <f t="shared" si="24"/>
        <v>6.0779628166658304E-4</v>
      </c>
      <c r="O200" s="21">
        <f t="shared" si="22"/>
        <v>167269.26655591867</v>
      </c>
    </row>
    <row r="201" spans="1:15" x14ac:dyDescent="0.25">
      <c r="A201" s="1">
        <v>38169</v>
      </c>
      <c r="B201">
        <v>9.85</v>
      </c>
      <c r="C201">
        <v>10.08</v>
      </c>
      <c r="D201">
        <v>9.7799999999999994</v>
      </c>
      <c r="E201">
        <v>9.82</v>
      </c>
      <c r="F201">
        <v>3.4656289999999998</v>
      </c>
      <c r="G201">
        <v>0</v>
      </c>
      <c r="H201" s="9">
        <f t="shared" si="19"/>
        <v>1.3655690460876647E-2</v>
      </c>
      <c r="I201" s="9">
        <f t="shared" si="20"/>
        <v>0.15791803695510453</v>
      </c>
      <c r="J201" s="31">
        <f t="shared" si="23"/>
        <v>5.1691753805326675E-4</v>
      </c>
      <c r="K201" s="9">
        <f t="shared" si="21"/>
        <v>0.383753095410926</v>
      </c>
      <c r="L201" s="9">
        <f t="shared" si="24"/>
        <v>6.0777183228479241E-4</v>
      </c>
      <c r="O201" s="21">
        <f t="shared" si="22"/>
        <v>163602.63623879486</v>
      </c>
    </row>
    <row r="202" spans="1:15" x14ac:dyDescent="0.25">
      <c r="A202" s="1">
        <v>38139</v>
      </c>
      <c r="B202">
        <v>9.86</v>
      </c>
      <c r="C202">
        <v>9.91</v>
      </c>
      <c r="D202">
        <v>9.7100000000000009</v>
      </c>
      <c r="E202">
        <v>9.82</v>
      </c>
      <c r="F202">
        <v>3.4189409999999998</v>
      </c>
      <c r="G202">
        <v>0</v>
      </c>
      <c r="H202" s="9">
        <f t="shared" ref="H202:H248" si="25">(F202-F203)/F203</f>
        <v>-9.3771459462619038E-4</v>
      </c>
      <c r="I202" s="9">
        <f t="shared" ref="I202:I238" si="26">(F202-F213)/F213</f>
        <v>0.13020302353533861</v>
      </c>
      <c r="J202" s="31">
        <f t="shared" si="23"/>
        <v>6.4085068629866286E-4</v>
      </c>
      <c r="K202" s="9">
        <f t="shared" ref="K202:K226" si="27">(F202-F225)/F225</f>
        <v>0.39565531005187154</v>
      </c>
      <c r="L202" s="9">
        <f t="shared" si="24"/>
        <v>6.2290463872251289E-4</v>
      </c>
      <c r="O202" s="21">
        <f t="shared" ref="O202:O247" si="28">O203+O203*H202</f>
        <v>161398.62655376599</v>
      </c>
    </row>
    <row r="203" spans="1:15" x14ac:dyDescent="0.25">
      <c r="A203" s="1">
        <v>38108</v>
      </c>
      <c r="B203">
        <v>9.86</v>
      </c>
      <c r="C203">
        <v>9.9600000000000009</v>
      </c>
      <c r="D203">
        <v>9.6</v>
      </c>
      <c r="E203">
        <v>9.8699999999999992</v>
      </c>
      <c r="F203">
        <v>3.4221499999999998</v>
      </c>
      <c r="G203">
        <v>0</v>
      </c>
      <c r="H203" s="9">
        <f t="shared" si="25"/>
        <v>3.996446559922583E-3</v>
      </c>
      <c r="I203" s="9">
        <f t="shared" si="26"/>
        <v>0.10051025806188119</v>
      </c>
      <c r="J203" s="31">
        <f t="shared" ref="J203:J237" si="29">VAR(H203:H214)</f>
        <v>6.6882269565702408E-4</v>
      </c>
      <c r="K203" s="9">
        <f t="shared" si="27"/>
        <v>0.39109696317575715</v>
      </c>
      <c r="L203" s="9">
        <f t="shared" ref="L203:L225" si="30">VAR(H203:H226)</f>
        <v>6.1581374854192072E-4</v>
      </c>
      <c r="O203" s="21">
        <f t="shared" si="28"/>
        <v>161550.1144538529</v>
      </c>
    </row>
    <row r="204" spans="1:15" x14ac:dyDescent="0.25">
      <c r="A204" s="1">
        <v>38078</v>
      </c>
      <c r="B204">
        <v>10.33</v>
      </c>
      <c r="C204">
        <v>10.33</v>
      </c>
      <c r="D204">
        <v>9.83</v>
      </c>
      <c r="E204">
        <v>9.8699999999999992</v>
      </c>
      <c r="F204">
        <v>3.408528</v>
      </c>
      <c r="G204">
        <v>0</v>
      </c>
      <c r="H204" s="9">
        <f t="shared" si="25"/>
        <v>-2.7382863873812148E-2</v>
      </c>
      <c r="I204" s="9">
        <f t="shared" si="26"/>
        <v>8.3180663898331481E-2</v>
      </c>
      <c r="J204" s="31">
        <f t="shared" si="29"/>
        <v>9.7965767053600768E-4</v>
      </c>
      <c r="K204" s="9">
        <f t="shared" si="27"/>
        <v>0.39391793025437521</v>
      </c>
      <c r="L204" s="9">
        <f t="shared" si="30"/>
        <v>6.1153466357117951E-4</v>
      </c>
      <c r="O204" s="21">
        <f t="shared" si="28"/>
        <v>160907.05799545968</v>
      </c>
    </row>
    <row r="205" spans="1:15" x14ac:dyDescent="0.25">
      <c r="A205" s="1">
        <v>38047</v>
      </c>
      <c r="B205">
        <v>10.28</v>
      </c>
      <c r="C205">
        <v>10.32</v>
      </c>
      <c r="D205">
        <v>10.06</v>
      </c>
      <c r="E205">
        <v>10.28</v>
      </c>
      <c r="F205">
        <v>3.5044909999999998</v>
      </c>
      <c r="G205">
        <v>0</v>
      </c>
      <c r="H205" s="9">
        <f t="shared" si="25"/>
        <v>5.7804181554665119E-3</v>
      </c>
      <c r="I205" s="9">
        <f t="shared" si="26"/>
        <v>0.19029764820084399</v>
      </c>
      <c r="J205" s="31">
        <f t="shared" si="29"/>
        <v>8.9190107109376115E-4</v>
      </c>
      <c r="K205" s="9">
        <f t="shared" si="27"/>
        <v>0.44889115820633868</v>
      </c>
      <c r="L205" s="9">
        <f t="shared" si="30"/>
        <v>5.412807283759121E-4</v>
      </c>
      <c r="O205" s="21">
        <f t="shared" si="28"/>
        <v>165437.20238811782</v>
      </c>
    </row>
    <row r="206" spans="1:15" x14ac:dyDescent="0.25">
      <c r="A206" s="1">
        <v>38018</v>
      </c>
      <c r="B206">
        <v>10.17</v>
      </c>
      <c r="C206">
        <v>10.5</v>
      </c>
      <c r="D206">
        <v>10.17</v>
      </c>
      <c r="E206">
        <v>10.26</v>
      </c>
      <c r="F206">
        <v>3.4843500000000001</v>
      </c>
      <c r="G206">
        <v>0</v>
      </c>
      <c r="H206" s="9">
        <f t="shared" si="25"/>
        <v>1.4717162898165171E-2</v>
      </c>
      <c r="I206" s="9">
        <f t="shared" si="26"/>
        <v>0.23754015652387009</v>
      </c>
      <c r="J206" s="31">
        <f t="shared" si="29"/>
        <v>9.1595419626661339E-4</v>
      </c>
      <c r="K206" s="9">
        <f t="shared" si="27"/>
        <v>0.48669596238746893</v>
      </c>
      <c r="L206" s="9">
        <f t="shared" si="30"/>
        <v>5.4578971125406332E-4</v>
      </c>
      <c r="O206" s="21">
        <f t="shared" si="28"/>
        <v>164486.40220249913</v>
      </c>
    </row>
    <row r="207" spans="1:15" x14ac:dyDescent="0.25">
      <c r="A207" s="1">
        <v>37987</v>
      </c>
      <c r="B207">
        <v>10.199999999999999</v>
      </c>
      <c r="C207">
        <v>10.46</v>
      </c>
      <c r="D207">
        <v>10.119999999999999</v>
      </c>
      <c r="E207">
        <v>10.15</v>
      </c>
      <c r="F207">
        <v>3.4338139999999999</v>
      </c>
      <c r="G207">
        <v>0</v>
      </c>
      <c r="H207" s="9">
        <f t="shared" si="25"/>
        <v>2.4190274676224612E-2</v>
      </c>
      <c r="I207" s="9">
        <f t="shared" si="26"/>
        <v>0.2169598243286778</v>
      </c>
      <c r="J207" s="31">
        <f t="shared" si="29"/>
        <v>9.1560103457556349E-4</v>
      </c>
      <c r="K207" s="9">
        <f t="shared" si="27"/>
        <v>0.46786969535565492</v>
      </c>
      <c r="L207" s="9">
        <f t="shared" si="30"/>
        <v>5.472417381123737E-4</v>
      </c>
      <c r="O207" s="21">
        <f t="shared" si="28"/>
        <v>162100.73921752186</v>
      </c>
    </row>
    <row r="208" spans="1:15" x14ac:dyDescent="0.25">
      <c r="A208" s="1">
        <v>37956</v>
      </c>
      <c r="B208">
        <v>9.89</v>
      </c>
      <c r="C208">
        <v>10.210000000000001</v>
      </c>
      <c r="D208">
        <v>9.89</v>
      </c>
      <c r="E208">
        <v>10.210000000000001</v>
      </c>
      <c r="F208">
        <v>3.3527110000000002</v>
      </c>
      <c r="G208">
        <v>0</v>
      </c>
      <c r="H208" s="9">
        <f t="shared" si="25"/>
        <v>3.5479902762125169E-2</v>
      </c>
      <c r="I208" s="9">
        <f t="shared" si="26"/>
        <v>0.20643730986988928</v>
      </c>
      <c r="J208" s="31">
        <f t="shared" si="29"/>
        <v>9.1398897333264497E-4</v>
      </c>
      <c r="K208" s="9">
        <f t="shared" si="27"/>
        <v>0.46681958838885762</v>
      </c>
      <c r="L208" s="9">
        <f t="shared" si="30"/>
        <v>5.6678939484274308E-4</v>
      </c>
      <c r="O208" s="21">
        <f t="shared" si="28"/>
        <v>158272.09379503867</v>
      </c>
    </row>
    <row r="209" spans="1:15" x14ac:dyDescent="0.25">
      <c r="A209" s="1">
        <v>37926</v>
      </c>
      <c r="B209">
        <v>9.68</v>
      </c>
      <c r="C209">
        <v>9.94</v>
      </c>
      <c r="D209">
        <v>9.65</v>
      </c>
      <c r="E209">
        <v>9.9</v>
      </c>
      <c r="F209">
        <v>3.2378330000000002</v>
      </c>
      <c r="G209">
        <v>0</v>
      </c>
      <c r="H209" s="9">
        <f t="shared" si="25"/>
        <v>1.7421172501690573E-2</v>
      </c>
      <c r="I209" s="9">
        <f t="shared" si="26"/>
        <v>0.19130216263033084</v>
      </c>
      <c r="J209" s="31">
        <f t="shared" si="29"/>
        <v>9.8660756974995861E-4</v>
      </c>
      <c r="K209" s="9">
        <f t="shared" si="27"/>
        <v>0.40842829912418921</v>
      </c>
      <c r="L209" s="9">
        <f t="shared" si="30"/>
        <v>5.5868721835336066E-4</v>
      </c>
      <c r="O209" s="21">
        <f t="shared" si="28"/>
        <v>152849.02524216118</v>
      </c>
    </row>
    <row r="210" spans="1:15" x14ac:dyDescent="0.25">
      <c r="A210" s="1">
        <v>37895</v>
      </c>
      <c r="B210">
        <v>9.99</v>
      </c>
      <c r="C210">
        <v>9.99</v>
      </c>
      <c r="D210">
        <v>9.77</v>
      </c>
      <c r="E210">
        <v>9.77</v>
      </c>
      <c r="F210">
        <v>3.1823920000000001</v>
      </c>
      <c r="G210">
        <v>0</v>
      </c>
      <c r="H210" s="9">
        <f t="shared" si="25"/>
        <v>1.2115621601231663E-3</v>
      </c>
      <c r="I210" s="9">
        <f t="shared" si="26"/>
        <v>0.23130138173534068</v>
      </c>
      <c r="J210" s="31">
        <f t="shared" si="29"/>
        <v>9.9790506656812416E-4</v>
      </c>
      <c r="K210" s="9">
        <f t="shared" si="27"/>
        <v>0.38519951685038684</v>
      </c>
      <c r="L210" s="9">
        <f t="shared" si="30"/>
        <v>5.6038291000560581E-4</v>
      </c>
      <c r="O210" s="21">
        <f t="shared" si="28"/>
        <v>150231.81094838795</v>
      </c>
    </row>
    <row r="211" spans="1:15" x14ac:dyDescent="0.25">
      <c r="A211" s="1">
        <v>37865</v>
      </c>
      <c r="B211">
        <v>9.26</v>
      </c>
      <c r="C211">
        <v>9.93</v>
      </c>
      <c r="D211">
        <v>9.24</v>
      </c>
      <c r="E211">
        <v>9.93</v>
      </c>
      <c r="F211">
        <v>3.1785410000000001</v>
      </c>
      <c r="G211">
        <v>0</v>
      </c>
      <c r="H211" s="9">
        <f t="shared" si="25"/>
        <v>6.1997679238405254E-2</v>
      </c>
      <c r="I211" s="9">
        <f t="shared" si="26"/>
        <v>0.23932531041218677</v>
      </c>
      <c r="J211" s="31">
        <f t="shared" si="29"/>
        <v>9.76355822574168E-4</v>
      </c>
      <c r="K211" s="9">
        <f t="shared" si="27"/>
        <v>0.39395570010231418</v>
      </c>
      <c r="L211" s="9">
        <f t="shared" si="30"/>
        <v>5.526763032342206E-4</v>
      </c>
      <c r="O211" s="21">
        <f t="shared" si="28"/>
        <v>150050.01602684395</v>
      </c>
    </row>
    <row r="212" spans="1:15" x14ac:dyDescent="0.25">
      <c r="A212" s="1">
        <v>37834</v>
      </c>
      <c r="B212">
        <v>9.49</v>
      </c>
      <c r="C212">
        <v>9.6300000000000008</v>
      </c>
      <c r="D212">
        <v>9.3000000000000007</v>
      </c>
      <c r="E212">
        <v>9.39</v>
      </c>
      <c r="F212">
        <v>2.9929830000000002</v>
      </c>
      <c r="G212">
        <v>0</v>
      </c>
      <c r="H212" s="9">
        <f t="shared" si="25"/>
        <v>-1.0606373145992063E-2</v>
      </c>
      <c r="I212" s="9">
        <f t="shared" si="26"/>
        <v>0.17879457428456663</v>
      </c>
      <c r="J212" s="31">
        <f t="shared" si="29"/>
        <v>7.9607377349651749E-4</v>
      </c>
      <c r="K212" s="9">
        <f t="shared" si="27"/>
        <v>0.33245140843095278</v>
      </c>
      <c r="L212" s="9">
        <f t="shared" si="30"/>
        <v>4.6482790024787452E-4</v>
      </c>
      <c r="O212" s="21">
        <f t="shared" si="28"/>
        <v>141290.3426817749</v>
      </c>
    </row>
    <row r="213" spans="1:15" x14ac:dyDescent="0.25">
      <c r="A213" s="1">
        <v>37803</v>
      </c>
      <c r="B213">
        <v>10.039999999999999</v>
      </c>
      <c r="C213">
        <v>10.039999999999999</v>
      </c>
      <c r="D213">
        <v>9.5299999999999994</v>
      </c>
      <c r="E213">
        <v>9.5299999999999994</v>
      </c>
      <c r="F213">
        <v>3.0250680000000001</v>
      </c>
      <c r="G213">
        <v>0</v>
      </c>
      <c r="H213" s="9">
        <f t="shared" si="25"/>
        <v>-2.7185142283436121E-2</v>
      </c>
      <c r="I213" s="9">
        <f t="shared" si="26"/>
        <v>0.20784631269779294</v>
      </c>
      <c r="J213" s="31">
        <f t="shared" si="29"/>
        <v>7.3127800844260374E-4</v>
      </c>
      <c r="K213" s="9">
        <f t="shared" si="27"/>
        <v>0.3400720831827172</v>
      </c>
      <c r="L213" s="9">
        <f t="shared" si="30"/>
        <v>4.757848826548318E-4</v>
      </c>
      <c r="O213" s="21">
        <f t="shared" si="28"/>
        <v>142804.98564665133</v>
      </c>
    </row>
    <row r="214" spans="1:15" x14ac:dyDescent="0.25">
      <c r="A214" s="1">
        <v>37773</v>
      </c>
      <c r="B214">
        <v>10.09</v>
      </c>
      <c r="C214">
        <v>10.37</v>
      </c>
      <c r="D214">
        <v>9.91</v>
      </c>
      <c r="E214">
        <v>9.9600000000000009</v>
      </c>
      <c r="F214">
        <v>3.1096029999999999</v>
      </c>
      <c r="G214">
        <v>0</v>
      </c>
      <c r="H214" s="9">
        <f t="shared" si="25"/>
        <v>-1.1813356968097918E-2</v>
      </c>
      <c r="I214" s="9">
        <f t="shared" si="26"/>
        <v>0.26937959417937601</v>
      </c>
      <c r="J214" s="31">
        <f t="shared" si="29"/>
        <v>5.8620694572949919E-4</v>
      </c>
      <c r="K214" s="9">
        <f t="shared" si="27"/>
        <v>0.43494022549434463</v>
      </c>
      <c r="L214" s="9">
        <f t="shared" si="30"/>
        <v>3.9801797716048119E-4</v>
      </c>
      <c r="O214" s="21">
        <f t="shared" si="28"/>
        <v>146795.64617449389</v>
      </c>
    </row>
    <row r="215" spans="1:15" x14ac:dyDescent="0.25">
      <c r="A215" s="1">
        <v>37742</v>
      </c>
      <c r="B215">
        <v>9.59</v>
      </c>
      <c r="C215">
        <v>10.18</v>
      </c>
      <c r="D215">
        <v>9.58</v>
      </c>
      <c r="E215">
        <v>10.119999999999999</v>
      </c>
      <c r="F215">
        <v>3.1467770000000002</v>
      </c>
      <c r="G215">
        <v>0</v>
      </c>
      <c r="H215" s="9">
        <f t="shared" si="25"/>
        <v>6.8800365734284274E-2</v>
      </c>
      <c r="I215" s="9">
        <f t="shared" si="26"/>
        <v>0.27915840290207034</v>
      </c>
      <c r="J215" s="31">
        <f t="shared" si="29"/>
        <v>5.0958936191461358E-4</v>
      </c>
      <c r="K215" s="9">
        <f t="shared" si="27"/>
        <v>0.47480722336500153</v>
      </c>
      <c r="L215" s="9">
        <f t="shared" si="30"/>
        <v>3.6568787628217043E-4</v>
      </c>
      <c r="O215" s="21">
        <f t="shared" si="28"/>
        <v>148550.52657269605</v>
      </c>
    </row>
    <row r="216" spans="1:15" x14ac:dyDescent="0.25">
      <c r="A216" s="1">
        <v>37712</v>
      </c>
      <c r="B216">
        <v>9.26</v>
      </c>
      <c r="C216">
        <v>9.51</v>
      </c>
      <c r="D216">
        <v>9.0500000000000007</v>
      </c>
      <c r="E216">
        <v>9.51</v>
      </c>
      <c r="F216">
        <v>2.9442140000000001</v>
      </c>
      <c r="G216">
        <v>0</v>
      </c>
      <c r="H216" s="9">
        <f t="shared" si="25"/>
        <v>4.5699500451955095E-2</v>
      </c>
      <c r="I216" s="9">
        <f t="shared" si="26"/>
        <v>0.20403666483184393</v>
      </c>
      <c r="J216" s="31">
        <f t="shared" si="29"/>
        <v>2.9058117252629033E-4</v>
      </c>
      <c r="K216" s="9">
        <f t="shared" si="27"/>
        <v>0.39236487144733939</v>
      </c>
      <c r="L216" s="9">
        <f t="shared" si="30"/>
        <v>2.8102557675138364E-4</v>
      </c>
      <c r="O216" s="21">
        <f t="shared" si="28"/>
        <v>138988.09481660242</v>
      </c>
    </row>
    <row r="217" spans="1:15" x14ac:dyDescent="0.25">
      <c r="A217" s="1">
        <v>37681</v>
      </c>
      <c r="B217">
        <v>9.32</v>
      </c>
      <c r="C217">
        <v>9.4700000000000006</v>
      </c>
      <c r="D217">
        <v>8.9499999999999993</v>
      </c>
      <c r="E217">
        <v>9.25</v>
      </c>
      <c r="F217">
        <v>2.8155450000000002</v>
      </c>
      <c r="G217">
        <v>0</v>
      </c>
      <c r="H217" s="9">
        <f t="shared" si="25"/>
        <v>-2.1576158203422094E-3</v>
      </c>
      <c r="I217" s="9">
        <f t="shared" si="26"/>
        <v>0.16405442503121462</v>
      </c>
      <c r="J217" s="31">
        <f t="shared" si="29"/>
        <v>2.3392825231350185E-4</v>
      </c>
      <c r="K217" s="9">
        <f t="shared" si="27"/>
        <v>0.31093564994224177</v>
      </c>
      <c r="L217" s="9">
        <f t="shared" si="30"/>
        <v>2.3968132346826104E-4</v>
      </c>
      <c r="O217" s="21">
        <f t="shared" si="28"/>
        <v>132913.99178877991</v>
      </c>
    </row>
    <row r="218" spans="1:15" x14ac:dyDescent="0.25">
      <c r="A218" s="1">
        <v>37653</v>
      </c>
      <c r="B218">
        <v>9.1300000000000008</v>
      </c>
      <c r="C218">
        <v>9.2899999999999991</v>
      </c>
      <c r="D218">
        <v>9.1300000000000008</v>
      </c>
      <c r="E218">
        <v>9.27</v>
      </c>
      <c r="F218">
        <v>2.8216329999999998</v>
      </c>
      <c r="G218">
        <v>0</v>
      </c>
      <c r="H218" s="9">
        <f t="shared" si="25"/>
        <v>1.5334553428585069E-2</v>
      </c>
      <c r="I218" s="9">
        <f t="shared" si="26"/>
        <v>0.20392910828109714</v>
      </c>
      <c r="J218" s="31">
        <f t="shared" si="29"/>
        <v>2.2234970523786742E-4</v>
      </c>
      <c r="K218" s="9">
        <f t="shared" si="27"/>
        <v>0.31358127339917302</v>
      </c>
      <c r="L218" s="9">
        <f t="shared" si="30"/>
        <v>2.8762000060879208E-4</v>
      </c>
      <c r="O218" s="21">
        <f t="shared" si="28"/>
        <v>133201.38921343838</v>
      </c>
    </row>
    <row r="219" spans="1:15" x14ac:dyDescent="0.25">
      <c r="A219" s="1">
        <v>37622</v>
      </c>
      <c r="B219">
        <v>8.8800000000000008</v>
      </c>
      <c r="C219">
        <v>9.1999999999999993</v>
      </c>
      <c r="D219">
        <v>8.8800000000000008</v>
      </c>
      <c r="E219">
        <v>9.1300000000000008</v>
      </c>
      <c r="F219">
        <v>2.7790180000000002</v>
      </c>
      <c r="G219">
        <v>0</v>
      </c>
      <c r="H219" s="9">
        <f t="shared" si="25"/>
        <v>2.2489471627664803E-2</v>
      </c>
      <c r="I219" s="9">
        <f t="shared" si="26"/>
        <v>0.18796076463311109</v>
      </c>
      <c r="J219" s="31">
        <f t="shared" si="29"/>
        <v>2.2709688132600104E-4</v>
      </c>
      <c r="K219" s="9">
        <f t="shared" si="27"/>
        <v>0.26174931169501015</v>
      </c>
      <c r="L219" s="9">
        <f t="shared" si="30"/>
        <v>3.0138543769851425E-4</v>
      </c>
      <c r="O219" s="21">
        <f t="shared" si="28"/>
        <v>131189.65444802749</v>
      </c>
    </row>
    <row r="220" spans="1:15" x14ac:dyDescent="0.25">
      <c r="A220" s="1">
        <v>37591</v>
      </c>
      <c r="B220">
        <v>8.58</v>
      </c>
      <c r="C220">
        <v>8.9700000000000006</v>
      </c>
      <c r="D220">
        <v>8.58</v>
      </c>
      <c r="E220">
        <v>8.9700000000000006</v>
      </c>
      <c r="F220">
        <v>2.7178939999999998</v>
      </c>
      <c r="G220">
        <v>0</v>
      </c>
      <c r="H220" s="9">
        <f t="shared" si="25"/>
        <v>5.1582155061410305E-2</v>
      </c>
      <c r="I220" s="9">
        <f t="shared" si="26"/>
        <v>0.18908553655968119</v>
      </c>
      <c r="J220" s="31">
        <f t="shared" si="29"/>
        <v>2.6286982962773369E-4</v>
      </c>
      <c r="K220" s="9">
        <f t="shared" si="27"/>
        <v>0.22343560237422383</v>
      </c>
      <c r="L220" s="9">
        <f t="shared" si="30"/>
        <v>2.9383789145775101E-4</v>
      </c>
      <c r="O220" s="21">
        <f t="shared" si="28"/>
        <v>128304.16164500093</v>
      </c>
    </row>
    <row r="221" spans="1:15" x14ac:dyDescent="0.25">
      <c r="A221" s="1">
        <v>37561</v>
      </c>
      <c r="B221">
        <v>8.56</v>
      </c>
      <c r="C221">
        <v>8.6999999999999993</v>
      </c>
      <c r="D221">
        <v>8.5299999999999994</v>
      </c>
      <c r="E221">
        <v>8.5299999999999994</v>
      </c>
      <c r="F221">
        <v>2.5845760000000002</v>
      </c>
      <c r="G221">
        <v>0</v>
      </c>
      <c r="H221" s="9">
        <f t="shared" si="25"/>
        <v>7.7360818954004982E-3</v>
      </c>
      <c r="I221" s="9">
        <f t="shared" si="26"/>
        <v>0.12426736636423205</v>
      </c>
      <c r="J221" s="31">
        <f t="shared" si="29"/>
        <v>1.3258652124015891E-4</v>
      </c>
      <c r="K221" s="9">
        <f t="shared" si="27"/>
        <v>0.17213480537102682</v>
      </c>
      <c r="L221" s="9">
        <f t="shared" si="30"/>
        <v>3.3051686458285728E-4</v>
      </c>
      <c r="O221" s="21">
        <f t="shared" si="28"/>
        <v>122010.59235120648</v>
      </c>
    </row>
    <row r="222" spans="1:15" x14ac:dyDescent="0.25">
      <c r="A222" s="1">
        <v>37530</v>
      </c>
      <c r="B222">
        <v>8.4600000000000009</v>
      </c>
      <c r="C222">
        <v>8.51</v>
      </c>
      <c r="D222">
        <v>8.32</v>
      </c>
      <c r="E222">
        <v>8.51</v>
      </c>
      <c r="F222">
        <v>2.5647350000000002</v>
      </c>
      <c r="G222">
        <v>0</v>
      </c>
      <c r="H222" s="9">
        <f t="shared" si="25"/>
        <v>1.0127923372009823E-2</v>
      </c>
      <c r="I222" s="9">
        <f t="shared" si="26"/>
        <v>0.11635200278572756</v>
      </c>
      <c r="J222" s="31">
        <f t="shared" si="29"/>
        <v>1.3266748052200253E-4</v>
      </c>
      <c r="K222" s="9">
        <f t="shared" si="27"/>
        <v>0.23357409351794464</v>
      </c>
      <c r="L222" s="9">
        <f t="shared" si="30"/>
        <v>3.3366675011929208E-4</v>
      </c>
      <c r="O222" s="21">
        <f t="shared" si="28"/>
        <v>121073.95432514716</v>
      </c>
    </row>
    <row r="223" spans="1:15" x14ac:dyDescent="0.25">
      <c r="A223" s="1">
        <v>37500</v>
      </c>
      <c r="B223">
        <v>8.5</v>
      </c>
      <c r="C223">
        <v>8.5</v>
      </c>
      <c r="D223">
        <v>8.39</v>
      </c>
      <c r="E223">
        <v>8.4700000000000006</v>
      </c>
      <c r="F223">
        <v>2.5390199999999998</v>
      </c>
      <c r="G223">
        <v>0</v>
      </c>
      <c r="H223" s="9">
        <f t="shared" si="25"/>
        <v>1.3777523303922408E-2</v>
      </c>
      <c r="I223" s="9">
        <f t="shared" si="26"/>
        <v>0.11349244879137232</v>
      </c>
      <c r="J223" s="31">
        <f t="shared" si="29"/>
        <v>1.3496285320020498E-4</v>
      </c>
      <c r="K223" s="9">
        <f t="shared" si="27"/>
        <v>0.24339558424195815</v>
      </c>
      <c r="L223" s="9">
        <f t="shared" si="30"/>
        <v>3.7724173979132157E-4</v>
      </c>
      <c r="O223" s="21">
        <f t="shared" si="28"/>
        <v>119860.02121491503</v>
      </c>
    </row>
    <row r="224" spans="1:15" x14ac:dyDescent="0.25">
      <c r="A224" s="1">
        <v>37469</v>
      </c>
      <c r="B224">
        <v>8.3000000000000007</v>
      </c>
      <c r="C224">
        <v>8.41</v>
      </c>
      <c r="D224">
        <v>8.2100000000000009</v>
      </c>
      <c r="E224">
        <v>8.4</v>
      </c>
      <c r="F224">
        <v>2.5045139999999999</v>
      </c>
      <c r="G224">
        <v>0</v>
      </c>
      <c r="H224" s="9">
        <f t="shared" si="25"/>
        <v>2.2374549077990247E-2</v>
      </c>
      <c r="I224" s="9">
        <f t="shared" si="26"/>
        <v>0.1149890282487535</v>
      </c>
      <c r="J224" s="31">
        <f t="shared" si="29"/>
        <v>1.5242484282042027E-4</v>
      </c>
      <c r="K224" s="9">
        <f t="shared" si="27"/>
        <v>0.19870313920146565</v>
      </c>
      <c r="L224" s="9">
        <f t="shared" si="30"/>
        <v>3.8310909459818158E-4</v>
      </c>
      <c r="O224" s="21">
        <f t="shared" si="28"/>
        <v>118231.08962239436</v>
      </c>
    </row>
    <row r="225" spans="1:15" x14ac:dyDescent="0.25">
      <c r="A225" s="1">
        <v>37438</v>
      </c>
      <c r="B225">
        <v>8.34</v>
      </c>
      <c r="C225">
        <v>8.48</v>
      </c>
      <c r="D225">
        <v>8.23</v>
      </c>
      <c r="E225">
        <v>8.26</v>
      </c>
      <c r="F225">
        <v>2.449703</v>
      </c>
      <c r="G225">
        <v>0</v>
      </c>
      <c r="H225" s="9">
        <f t="shared" si="25"/>
        <v>-4.2007498261204378E-3</v>
      </c>
      <c r="I225" s="9">
        <f t="shared" si="26"/>
        <v>8.5191672514122546E-2</v>
      </c>
      <c r="J225" s="31">
        <f t="shared" si="29"/>
        <v>2.3127944058187256E-4</v>
      </c>
      <c r="K225" s="9">
        <f t="shared" si="27"/>
        <v>0.16653634796521871</v>
      </c>
      <c r="L225" s="9">
        <f t="shared" si="30"/>
        <v>3.8322569461689287E-4</v>
      </c>
      <c r="O225" s="21">
        <f t="shared" si="28"/>
        <v>115643.61586369584</v>
      </c>
    </row>
    <row r="226" spans="1:15" x14ac:dyDescent="0.25">
      <c r="A226" s="1">
        <v>37408</v>
      </c>
      <c r="B226">
        <v>8.31</v>
      </c>
      <c r="C226">
        <v>8.34</v>
      </c>
      <c r="D226">
        <v>8.2100000000000009</v>
      </c>
      <c r="E226">
        <v>8.34</v>
      </c>
      <c r="F226">
        <v>2.4600369999999998</v>
      </c>
      <c r="G226">
        <v>0</v>
      </c>
      <c r="H226" s="9">
        <f t="shared" si="25"/>
        <v>6.0324232012124385E-3</v>
      </c>
      <c r="I226" s="9">
        <f t="shared" si="26"/>
        <v>0.13519508680189432</v>
      </c>
      <c r="J226" s="31">
        <f t="shared" si="29"/>
        <v>2.1151258905688198E-4</v>
      </c>
      <c r="K226" s="9">
        <f t="shared" si="27"/>
        <v>0.16131455053318167</v>
      </c>
      <c r="L226" s="9" t="s">
        <v>7</v>
      </c>
      <c r="O226" s="21">
        <f t="shared" si="28"/>
        <v>116131.45505331818</v>
      </c>
    </row>
    <row r="227" spans="1:15" x14ac:dyDescent="0.25">
      <c r="A227" s="1">
        <v>37377</v>
      </c>
      <c r="B227">
        <v>8.2200000000000006</v>
      </c>
      <c r="C227">
        <v>8.31</v>
      </c>
      <c r="D227">
        <v>8.14</v>
      </c>
      <c r="E227">
        <v>8.2899999999999991</v>
      </c>
      <c r="F227">
        <v>2.4452859999999998</v>
      </c>
      <c r="G227">
        <v>0</v>
      </c>
      <c r="H227" s="9">
        <f t="shared" si="25"/>
        <v>1.0975135814514887E-2</v>
      </c>
      <c r="I227" s="9">
        <f t="shared" si="26"/>
        <v>0.14603782091750089</v>
      </c>
      <c r="J227" s="31">
        <f t="shared" si="29"/>
        <v>2.0898057169560288E-4</v>
      </c>
      <c r="K227" s="9" t="s">
        <v>7</v>
      </c>
      <c r="L227" s="9" t="s">
        <v>7</v>
      </c>
      <c r="O227" s="21">
        <f t="shared" si="28"/>
        <v>115435.10166778312</v>
      </c>
    </row>
    <row r="228" spans="1:15" x14ac:dyDescent="0.25">
      <c r="A228" s="1">
        <v>37347</v>
      </c>
      <c r="B228">
        <v>8.0299999999999994</v>
      </c>
      <c r="C228">
        <v>8.2100000000000009</v>
      </c>
      <c r="D228">
        <v>8.0299999999999994</v>
      </c>
      <c r="E228">
        <v>8.1999999999999993</v>
      </c>
      <c r="F228">
        <v>2.4187400000000001</v>
      </c>
      <c r="G228">
        <v>0</v>
      </c>
      <c r="H228" s="9">
        <f t="shared" si="25"/>
        <v>3.2023474124317809E-2</v>
      </c>
      <c r="I228" s="9">
        <f t="shared" si="26"/>
        <v>0.14385999426826232</v>
      </c>
      <c r="J228" s="31">
        <f t="shared" si="29"/>
        <v>2.7345797263352034E-4</v>
      </c>
      <c r="K228" s="9" t="s">
        <v>7</v>
      </c>
      <c r="L228" s="9" t="s">
        <v>7</v>
      </c>
      <c r="O228" s="21">
        <f t="shared" si="28"/>
        <v>114181.93937557151</v>
      </c>
    </row>
    <row r="229" spans="1:15" x14ac:dyDescent="0.25">
      <c r="A229" s="1">
        <v>37316</v>
      </c>
      <c r="B229">
        <v>8.01</v>
      </c>
      <c r="C229">
        <v>8.09</v>
      </c>
      <c r="D229">
        <v>7.98</v>
      </c>
      <c r="E229">
        <v>7.99</v>
      </c>
      <c r="F229">
        <v>2.3436870000000001</v>
      </c>
      <c r="G229">
        <v>0</v>
      </c>
      <c r="H229" s="9">
        <f t="shared" si="25"/>
        <v>1.867638345876904E-3</v>
      </c>
      <c r="I229" s="9">
        <f t="shared" si="26"/>
        <v>9.1235565620930451E-2</v>
      </c>
      <c r="J229" s="31">
        <f t="shared" si="29"/>
        <v>2.3132069928854312E-4</v>
      </c>
      <c r="K229" s="9" t="s">
        <v>7</v>
      </c>
      <c r="L229" s="9" t="s">
        <v>7</v>
      </c>
      <c r="O229" s="21">
        <f t="shared" si="28"/>
        <v>110638.89750420263</v>
      </c>
    </row>
    <row r="230" spans="1:15" x14ac:dyDescent="0.25">
      <c r="A230" s="1">
        <v>37288</v>
      </c>
      <c r="B230">
        <v>7.9</v>
      </c>
      <c r="C230">
        <v>8.0399999999999991</v>
      </c>
      <c r="D230">
        <v>7.9</v>
      </c>
      <c r="E230">
        <v>8.02</v>
      </c>
      <c r="F230">
        <v>2.339318</v>
      </c>
      <c r="G230">
        <v>0</v>
      </c>
      <c r="H230" s="9">
        <f t="shared" si="25"/>
        <v>2.3457573847147997E-2</v>
      </c>
      <c r="I230" s="9">
        <f t="shared" si="26"/>
        <v>8.9044648019642098E-2</v>
      </c>
      <c r="J230" s="31">
        <f t="shared" si="29"/>
        <v>3.1699748354655633E-4</v>
      </c>
      <c r="K230" s="9" t="s">
        <v>7</v>
      </c>
      <c r="L230" s="9" t="s">
        <v>7</v>
      </c>
      <c r="O230" s="21">
        <f t="shared" si="28"/>
        <v>110432.64925381941</v>
      </c>
    </row>
    <row r="231" spans="1:15" x14ac:dyDescent="0.25">
      <c r="A231" s="1">
        <v>37257</v>
      </c>
      <c r="B231">
        <v>8.0500000000000007</v>
      </c>
      <c r="C231">
        <v>8.1</v>
      </c>
      <c r="D231">
        <v>7.88</v>
      </c>
      <c r="E231">
        <v>7.88</v>
      </c>
      <c r="F231">
        <v>2.285701</v>
      </c>
      <c r="G231">
        <v>0</v>
      </c>
      <c r="H231" s="9">
        <f t="shared" si="25"/>
        <v>-5.7405765719052799E-3</v>
      </c>
      <c r="I231" s="9">
        <f t="shared" si="26"/>
        <v>3.7770055282332154E-2</v>
      </c>
      <c r="J231" s="31">
        <f t="shared" si="29"/>
        <v>2.9601282012027422E-4</v>
      </c>
      <c r="K231" s="9" t="s">
        <v>7</v>
      </c>
      <c r="L231" s="9" t="s">
        <v>7</v>
      </c>
      <c r="O231" s="21">
        <f t="shared" si="28"/>
        <v>107901.54089016726</v>
      </c>
    </row>
    <row r="232" spans="1:15" x14ac:dyDescent="0.25">
      <c r="A232" s="1">
        <v>37226</v>
      </c>
      <c r="B232">
        <v>8.0299999999999994</v>
      </c>
      <c r="C232">
        <v>8.08</v>
      </c>
      <c r="D232">
        <v>7.9</v>
      </c>
      <c r="E232">
        <v>7.97</v>
      </c>
      <c r="F232">
        <v>2.2988979999999999</v>
      </c>
      <c r="G232">
        <v>0</v>
      </c>
      <c r="H232" s="9">
        <f t="shared" si="25"/>
        <v>6.4115259475274952E-4</v>
      </c>
      <c r="I232" s="9">
        <f t="shared" si="26"/>
        <v>3.4828311710058762E-2</v>
      </c>
      <c r="J232" s="31">
        <f t="shared" si="29"/>
        <v>2.9075017476749707E-4</v>
      </c>
      <c r="K232" s="9" t="s">
        <v>7</v>
      </c>
      <c r="L232" s="9" t="s">
        <v>7</v>
      </c>
      <c r="O232" s="21">
        <f t="shared" si="28"/>
        <v>108524.53428918468</v>
      </c>
    </row>
    <row r="233" spans="1:15" x14ac:dyDescent="0.25">
      <c r="A233" s="1">
        <v>37196</v>
      </c>
      <c r="B233">
        <v>8.0399999999999991</v>
      </c>
      <c r="C233">
        <v>8.09</v>
      </c>
      <c r="D233">
        <v>7.89</v>
      </c>
      <c r="E233">
        <v>8.01</v>
      </c>
      <c r="F233">
        <v>2.2974250000000001</v>
      </c>
      <c r="G233">
        <v>0</v>
      </c>
      <c r="H233" s="9">
        <f t="shared" si="25"/>
        <v>7.5404641021019061E-3</v>
      </c>
      <c r="I233" s="9">
        <f t="shared" si="26"/>
        <v>4.1908539439169584E-2</v>
      </c>
      <c r="J233" s="31">
        <f t="shared" si="29"/>
        <v>5.5754831294887476E-4</v>
      </c>
      <c r="K233" s="9" t="s">
        <v>7</v>
      </c>
      <c r="L233" s="9" t="s">
        <v>7</v>
      </c>
      <c r="O233" s="21">
        <f t="shared" si="28"/>
        <v>108454.9980857481</v>
      </c>
    </row>
    <row r="234" spans="1:15" x14ac:dyDescent="0.25">
      <c r="A234" s="1">
        <v>37165</v>
      </c>
      <c r="B234">
        <v>7.96</v>
      </c>
      <c r="C234">
        <v>8.01</v>
      </c>
      <c r="D234">
        <v>7.9</v>
      </c>
      <c r="E234">
        <v>8</v>
      </c>
      <c r="F234">
        <v>2.2802310000000001</v>
      </c>
      <c r="G234">
        <v>0</v>
      </c>
      <c r="H234" s="9">
        <f t="shared" si="25"/>
        <v>1.5140081817344065E-2</v>
      </c>
      <c r="I234" s="9">
        <f t="shared" si="26"/>
        <v>9.6734707030752237E-2</v>
      </c>
      <c r="J234" s="31">
        <f t="shared" si="29"/>
        <v>5.6490554115652951E-4</v>
      </c>
      <c r="K234" s="9" t="s">
        <v>7</v>
      </c>
      <c r="L234" s="9" t="s">
        <v>7</v>
      </c>
      <c r="O234" s="21">
        <f t="shared" si="28"/>
        <v>107643.3175142011</v>
      </c>
    </row>
    <row r="235" spans="1:15" x14ac:dyDescent="0.25">
      <c r="A235" s="1">
        <v>37135</v>
      </c>
      <c r="B235">
        <v>7.94</v>
      </c>
      <c r="C235">
        <v>8.0399999999999991</v>
      </c>
      <c r="D235">
        <v>7.93</v>
      </c>
      <c r="E235">
        <v>7.93</v>
      </c>
      <c r="F235">
        <v>2.2462230000000001</v>
      </c>
      <c r="G235">
        <v>0</v>
      </c>
      <c r="H235" s="9">
        <f t="shared" si="25"/>
        <v>-4.9477450083989681E-3</v>
      </c>
      <c r="I235" s="9">
        <f t="shared" si="26"/>
        <v>0.10000857000839861</v>
      </c>
      <c r="J235" s="31">
        <f t="shared" si="29"/>
        <v>6.4516404336932489E-4</v>
      </c>
      <c r="K235" s="9" t="s">
        <v>7</v>
      </c>
      <c r="L235" s="9" t="s">
        <v>7</v>
      </c>
      <c r="O235" s="21">
        <f t="shared" si="28"/>
        <v>106037.895106549</v>
      </c>
    </row>
    <row r="236" spans="1:15" x14ac:dyDescent="0.25">
      <c r="A236" s="1">
        <v>37104</v>
      </c>
      <c r="B236">
        <v>7.77</v>
      </c>
      <c r="C236">
        <v>8.0399999999999991</v>
      </c>
      <c r="D236">
        <v>7.77</v>
      </c>
      <c r="E236">
        <v>8.02</v>
      </c>
      <c r="F236">
        <v>2.2573919999999998</v>
      </c>
      <c r="G236">
        <v>0</v>
      </c>
      <c r="H236" s="9">
        <f t="shared" si="25"/>
        <v>4.1683644345959781E-2</v>
      </c>
      <c r="I236" s="9">
        <f t="shared" si="26"/>
        <v>8.0426332936559708E-2</v>
      </c>
      <c r="J236" s="31">
        <f t="shared" si="29"/>
        <v>6.4539659330967723E-4</v>
      </c>
      <c r="K236" s="9" t="s">
        <v>7</v>
      </c>
      <c r="L236" s="9" t="s">
        <v>7</v>
      </c>
      <c r="O236" s="21">
        <f t="shared" si="28"/>
        <v>106565.15230694496</v>
      </c>
    </row>
    <row r="237" spans="1:15" x14ac:dyDescent="0.25">
      <c r="A237" s="1">
        <v>37073</v>
      </c>
      <c r="B237">
        <v>7.68</v>
      </c>
      <c r="C237">
        <v>7.75</v>
      </c>
      <c r="D237">
        <v>7.57</v>
      </c>
      <c r="E237">
        <v>7.75</v>
      </c>
      <c r="F237">
        <v>2.1670609999999999</v>
      </c>
      <c r="G237">
        <v>0</v>
      </c>
      <c r="H237" s="9">
        <f t="shared" si="25"/>
        <v>1.5641469437644693E-2</v>
      </c>
      <c r="I237" s="9">
        <f t="shared" si="26"/>
        <v>3.1943637558452913E-2</v>
      </c>
      <c r="J237" s="31">
        <f t="shared" si="29"/>
        <v>5.3301370926575077E-4</v>
      </c>
      <c r="K237" s="9" t="s">
        <v>7</v>
      </c>
      <c r="L237" s="9" t="s">
        <v>7</v>
      </c>
      <c r="O237" s="21">
        <f t="shared" si="28"/>
        <v>102300.87885641505</v>
      </c>
    </row>
    <row r="238" spans="1:15" x14ac:dyDescent="0.25">
      <c r="A238" s="1">
        <v>37043</v>
      </c>
      <c r="B238">
        <v>7.68</v>
      </c>
      <c r="C238">
        <v>7.83</v>
      </c>
      <c r="D238">
        <v>7.68</v>
      </c>
      <c r="E238">
        <v>7.68</v>
      </c>
      <c r="F238">
        <v>2.1336870000000001</v>
      </c>
      <c r="G238">
        <v>0</v>
      </c>
      <c r="H238" s="9">
        <f t="shared" si="25"/>
        <v>9.0539700795727717E-3</v>
      </c>
      <c r="I238" s="9">
        <f t="shared" si="26"/>
        <v>7.2538581263180664E-3</v>
      </c>
      <c r="J238" s="31" t="s">
        <v>7</v>
      </c>
      <c r="K238" s="9"/>
      <c r="L238" s="9" t="s">
        <v>7</v>
      </c>
      <c r="O238" s="21">
        <f t="shared" si="28"/>
        <v>100725.38581263179</v>
      </c>
    </row>
    <row r="239" spans="1:15" x14ac:dyDescent="0.25">
      <c r="A239" s="1">
        <v>37012</v>
      </c>
      <c r="B239">
        <v>7.86</v>
      </c>
      <c r="C239">
        <v>7.93</v>
      </c>
      <c r="D239">
        <v>7.66</v>
      </c>
      <c r="E239">
        <v>7.66</v>
      </c>
      <c r="F239">
        <v>2.1145420000000001</v>
      </c>
      <c r="G239">
        <v>0</v>
      </c>
      <c r="H239" s="9">
        <f t="shared" si="25"/>
        <v>-1.5455803014987238E-2</v>
      </c>
      <c r="I239" s="9"/>
      <c r="J239" s="31" t="s">
        <v>7</v>
      </c>
      <c r="K239" s="9"/>
      <c r="L239" s="9" t="s">
        <v>7</v>
      </c>
      <c r="O239" s="21">
        <f t="shared" si="28"/>
        <v>99821.603996750258</v>
      </c>
    </row>
    <row r="240" spans="1:15" x14ac:dyDescent="0.25">
      <c r="A240" s="1">
        <v>36982</v>
      </c>
      <c r="B240">
        <v>7.87</v>
      </c>
      <c r="C240">
        <v>8.01</v>
      </c>
      <c r="D240">
        <v>7.83</v>
      </c>
      <c r="E240">
        <v>7.83</v>
      </c>
      <c r="F240">
        <v>2.1477369999999998</v>
      </c>
      <c r="G240">
        <v>0</v>
      </c>
      <c r="H240" s="9">
        <f t="shared" si="25"/>
        <v>-1.4385166798109293E-4</v>
      </c>
      <c r="I240" s="9"/>
      <c r="J240" s="31" t="s">
        <v>7</v>
      </c>
      <c r="K240" s="9"/>
      <c r="L240" s="9" t="s">
        <v>7</v>
      </c>
      <c r="O240" s="21">
        <f t="shared" si="28"/>
        <v>101388.6469519964</v>
      </c>
    </row>
    <row r="241" spans="1:15" x14ac:dyDescent="0.25">
      <c r="A241" s="1">
        <v>36951</v>
      </c>
      <c r="B241">
        <v>8.19</v>
      </c>
      <c r="C241">
        <v>8.23</v>
      </c>
      <c r="D241">
        <v>7.88</v>
      </c>
      <c r="E241">
        <v>7.88</v>
      </c>
      <c r="F241">
        <v>2.1480459999999999</v>
      </c>
      <c r="G241">
        <v>0</v>
      </c>
      <c r="H241" s="9">
        <f t="shared" si="25"/>
        <v>-2.4729036663591449E-2</v>
      </c>
      <c r="I241" s="9"/>
      <c r="J241" s="31" t="s">
        <v>7</v>
      </c>
      <c r="K241" s="9"/>
      <c r="L241" s="9" t="s">
        <v>7</v>
      </c>
      <c r="O241" s="21">
        <f t="shared" si="28"/>
        <v>101403.23397634257</v>
      </c>
    </row>
    <row r="242" spans="1:15" x14ac:dyDescent="0.25">
      <c r="A242" s="1">
        <v>36923</v>
      </c>
      <c r="B242">
        <v>8.32</v>
      </c>
      <c r="C242">
        <v>8.32</v>
      </c>
      <c r="D242">
        <v>8.0299999999999994</v>
      </c>
      <c r="E242">
        <v>8.1300000000000008</v>
      </c>
      <c r="F242">
        <v>2.202512</v>
      </c>
      <c r="G242">
        <v>0</v>
      </c>
      <c r="H242" s="9">
        <f t="shared" si="25"/>
        <v>-8.5589815289129484E-3</v>
      </c>
      <c r="I242" s="9"/>
      <c r="J242" s="31" t="s">
        <v>7</v>
      </c>
      <c r="K242" s="9"/>
      <c r="L242" s="9" t="s">
        <v>7</v>
      </c>
      <c r="O242" s="21">
        <f t="shared" si="28"/>
        <v>103974.4212515478</v>
      </c>
    </row>
    <row r="243" spans="1:15" x14ac:dyDescent="0.25">
      <c r="A243" s="1">
        <v>36892</v>
      </c>
      <c r="B243">
        <v>8.32</v>
      </c>
      <c r="C243">
        <v>8.3800000000000008</v>
      </c>
      <c r="D243">
        <v>8.14</v>
      </c>
      <c r="E243">
        <v>8.25</v>
      </c>
      <c r="F243">
        <v>2.2215259999999999</v>
      </c>
      <c r="G243">
        <v>0</v>
      </c>
      <c r="H243" s="9">
        <f t="shared" si="25"/>
        <v>7.4874740137939148E-3</v>
      </c>
      <c r="I243" s="9"/>
      <c r="J243" s="31" t="s">
        <v>7</v>
      </c>
      <c r="K243" s="9"/>
      <c r="L243" s="9" t="s">
        <v>7</v>
      </c>
      <c r="O243" s="21">
        <f t="shared" si="28"/>
        <v>104872.01892442173</v>
      </c>
    </row>
    <row r="244" spans="1:15" x14ac:dyDescent="0.25">
      <c r="A244" s="1">
        <v>36861</v>
      </c>
      <c r="B244">
        <v>7.84</v>
      </c>
      <c r="C244">
        <v>8.24</v>
      </c>
      <c r="D244">
        <v>7.84</v>
      </c>
      <c r="E244">
        <v>8.24</v>
      </c>
      <c r="F244">
        <v>2.2050160000000001</v>
      </c>
      <c r="G244">
        <v>0</v>
      </c>
      <c r="H244" s="9">
        <f t="shared" si="25"/>
        <v>6.0558152554772364E-2</v>
      </c>
      <c r="I244" s="9"/>
      <c r="J244" s="31" t="s">
        <v>7</v>
      </c>
      <c r="K244" s="9"/>
      <c r="L244" s="9" t="s">
        <v>7</v>
      </c>
      <c r="O244" s="21">
        <f t="shared" si="28"/>
        <v>104092.62807667015</v>
      </c>
    </row>
    <row r="245" spans="1:15" x14ac:dyDescent="0.25">
      <c r="A245" s="1">
        <v>36831</v>
      </c>
      <c r="B245">
        <v>7.78</v>
      </c>
      <c r="C245">
        <v>7.82</v>
      </c>
      <c r="D245">
        <v>7.67</v>
      </c>
      <c r="E245">
        <v>7.82</v>
      </c>
      <c r="F245">
        <v>2.0791089999999999</v>
      </c>
      <c r="G245">
        <v>0</v>
      </c>
      <c r="H245" s="9">
        <f t="shared" si="25"/>
        <v>1.8170376664111892E-2</v>
      </c>
      <c r="I245" s="9"/>
      <c r="J245" s="31" t="s">
        <v>7</v>
      </c>
      <c r="K245" s="9"/>
      <c r="L245" s="9" t="s">
        <v>7</v>
      </c>
      <c r="O245" s="21">
        <f t="shared" si="28"/>
        <v>98148.911331191062</v>
      </c>
    </row>
    <row r="246" spans="1:15" x14ac:dyDescent="0.25">
      <c r="A246" s="1">
        <v>36800</v>
      </c>
      <c r="B246">
        <v>7.95</v>
      </c>
      <c r="C246">
        <v>7.95</v>
      </c>
      <c r="D246">
        <v>7.63</v>
      </c>
      <c r="E246">
        <v>7.73</v>
      </c>
      <c r="F246">
        <v>2.0420050000000001</v>
      </c>
      <c r="G246">
        <v>0</v>
      </c>
      <c r="H246" s="9">
        <f t="shared" si="25"/>
        <v>-2.2661560779820331E-2</v>
      </c>
      <c r="I246" s="9"/>
      <c r="J246" s="31" t="s">
        <v>7</v>
      </c>
      <c r="K246" s="9"/>
      <c r="L246" s="9" t="s">
        <v>7</v>
      </c>
      <c r="O246" s="21">
        <f t="shared" si="28"/>
        <v>96397.335436886104</v>
      </c>
    </row>
    <row r="247" spans="1:15" x14ac:dyDescent="0.25">
      <c r="A247" s="1">
        <v>36770</v>
      </c>
      <c r="B247">
        <v>8.1199999999999992</v>
      </c>
      <c r="C247">
        <v>8.1199999999999992</v>
      </c>
      <c r="D247">
        <v>7.76</v>
      </c>
      <c r="E247">
        <v>7.96</v>
      </c>
      <c r="F247">
        <v>2.089353</v>
      </c>
      <c r="G247">
        <v>0</v>
      </c>
      <c r="H247" s="9">
        <f t="shared" si="25"/>
        <v>-5.0605243859465051E-3</v>
      </c>
      <c r="I247" s="9"/>
      <c r="J247" s="31" t="s">
        <v>7</v>
      </c>
      <c r="K247" s="9"/>
      <c r="L247" s="9" t="s">
        <v>7</v>
      </c>
      <c r="O247" s="21">
        <f t="shared" si="28"/>
        <v>98632.501872945606</v>
      </c>
    </row>
    <row r="248" spans="1:15" x14ac:dyDescent="0.25">
      <c r="A248" s="1">
        <v>36739</v>
      </c>
      <c r="B248">
        <v>8.15</v>
      </c>
      <c r="C248">
        <v>8.1999999999999993</v>
      </c>
      <c r="D248">
        <v>8.0399999999999991</v>
      </c>
      <c r="E248">
        <v>8.0500000000000007</v>
      </c>
      <c r="F248">
        <v>2.09998</v>
      </c>
      <c r="G248">
        <v>0</v>
      </c>
      <c r="H248" s="9">
        <f t="shared" si="25"/>
        <v>-8.6582722826238044E-3</v>
      </c>
      <c r="I248" s="9"/>
      <c r="J248" s="31" t="s">
        <v>7</v>
      </c>
      <c r="K248" s="9"/>
      <c r="L248" s="9" t="s">
        <v>7</v>
      </c>
      <c r="O248" s="21">
        <f>$O$4+$O$4*H248</f>
        <v>99134.17277173762</v>
      </c>
    </row>
    <row r="249" spans="1:15" x14ac:dyDescent="0.25">
      <c r="A249" s="1">
        <v>36708</v>
      </c>
      <c r="B249">
        <v>8.3000000000000007</v>
      </c>
      <c r="C249">
        <v>8.32</v>
      </c>
      <c r="D249">
        <v>8.14</v>
      </c>
      <c r="E249">
        <v>8.17</v>
      </c>
      <c r="F249">
        <v>2.1183209999999999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49"/>
  <sheetViews>
    <sheetView zoomScale="89" zoomScaleNormal="89" workbookViewId="0"/>
  </sheetViews>
  <sheetFormatPr defaultRowHeight="15" x14ac:dyDescent="0.25"/>
  <cols>
    <col min="1" max="1" width="10.85546875" style="2" bestFit="1" customWidth="1"/>
    <col min="2" max="9" width="9.140625" style="2"/>
    <col min="10" max="10" width="9.140625" style="30"/>
    <col min="11" max="12" width="9.140625" style="2"/>
    <col min="13" max="13" width="20.7109375" style="2" customWidth="1"/>
    <col min="14" max="14" width="18.7109375" style="2" bestFit="1" customWidth="1"/>
    <col min="15" max="15" width="18.140625" style="2" customWidth="1"/>
    <col min="16" max="28" width="9.140625" style="2"/>
    <col min="29" max="29" width="10.140625" style="2" bestFit="1" customWidth="1"/>
    <col min="30" max="30" width="12.28515625" style="49" bestFit="1" customWidth="1"/>
    <col min="31" max="32" width="9.140625" style="2"/>
    <col min="33" max="33" width="12.28515625" style="2" bestFit="1" customWidth="1"/>
    <col min="34" max="16384" width="9.140625" style="2"/>
  </cols>
  <sheetData>
    <row r="1" spans="1:33" x14ac:dyDescent="0.25">
      <c r="A1" s="2" t="s">
        <v>54</v>
      </c>
      <c r="B1" s="2" t="s">
        <v>7</v>
      </c>
      <c r="H1" s="3">
        <f>AVERAGE(H10:H248)</f>
        <v>6.1005911262305762E-3</v>
      </c>
      <c r="I1" s="11">
        <f>AVERAGE(I10:I248)</f>
        <v>6.62395019862759E-2</v>
      </c>
      <c r="J1" s="32">
        <f>AVERAGE(J10:J248)</f>
        <v>4.7377643309385773E-4</v>
      </c>
      <c r="K1" s="4">
        <f>AVERAGE(K10:K248)</f>
        <v>0.13892365301496507</v>
      </c>
      <c r="L1" s="33">
        <f>AVERAGE(L10:L248)</f>
        <v>4.5671693564932741E-4</v>
      </c>
      <c r="M1" s="13" t="s">
        <v>15</v>
      </c>
      <c r="N1" s="22" t="s">
        <v>16</v>
      </c>
      <c r="O1" s="13" t="s">
        <v>21</v>
      </c>
      <c r="Q1" s="2" t="s">
        <v>44</v>
      </c>
      <c r="R1" s="2" t="s">
        <v>87</v>
      </c>
      <c r="S1" s="2" t="s">
        <v>63</v>
      </c>
      <c r="T1" s="2" t="s">
        <v>64</v>
      </c>
      <c r="U1" s="2" t="s">
        <v>65</v>
      </c>
      <c r="V1" s="2" t="s">
        <v>66</v>
      </c>
      <c r="W1" s="2" t="s">
        <v>67</v>
      </c>
      <c r="Y1" s="55" t="str">
        <f>A1</f>
        <v>VWINX</v>
      </c>
      <c r="Z1" s="2" t="s">
        <v>7</v>
      </c>
      <c r="AA1" s="2" t="s">
        <v>7</v>
      </c>
      <c r="AB1" s="2" t="s">
        <v>7</v>
      </c>
      <c r="AC1" s="2" t="s">
        <v>7</v>
      </c>
      <c r="AD1" s="49">
        <v>100000</v>
      </c>
      <c r="AE1" s="46">
        <f>U9</f>
        <v>0.70481927710843373</v>
      </c>
      <c r="AG1" s="49">
        <v>100000</v>
      </c>
    </row>
    <row r="2" spans="1:33" ht="15.75" thickBot="1" x14ac:dyDescent="0.3">
      <c r="A2" s="2" t="s">
        <v>55</v>
      </c>
      <c r="B2" s="2" t="s">
        <v>7</v>
      </c>
      <c r="H2" s="6" t="s">
        <v>11</v>
      </c>
      <c r="I2" s="12" t="s">
        <v>12</v>
      </c>
      <c r="J2" s="29" t="s">
        <v>12</v>
      </c>
      <c r="K2" s="6" t="s">
        <v>13</v>
      </c>
      <c r="L2" s="6" t="s">
        <v>13</v>
      </c>
      <c r="M2" s="14" t="s">
        <v>14</v>
      </c>
      <c r="N2" s="23" t="s">
        <v>17</v>
      </c>
      <c r="O2" s="14" t="s">
        <v>22</v>
      </c>
      <c r="W2" s="8">
        <v>25750</v>
      </c>
      <c r="Z2" s="2">
        <v>2000</v>
      </c>
      <c r="AA2" s="42">
        <v>1.46E-2</v>
      </c>
      <c r="AB2" s="42">
        <v>0.12939999999999999</v>
      </c>
      <c r="AC2" s="52">
        <v>112943</v>
      </c>
      <c r="AD2" s="49">
        <f>AD1+AD1*AB2</f>
        <v>112940</v>
      </c>
      <c r="AE2" s="42">
        <v>0.12939999999999999</v>
      </c>
      <c r="AF2" s="57">
        <f>AE2*$AE$1</f>
        <v>9.1203614457831317E-2</v>
      </c>
      <c r="AG2" s="21">
        <f>AG1+AF2*AG1</f>
        <v>109120.36144578313</v>
      </c>
    </row>
    <row r="3" spans="1:33" x14ac:dyDescent="0.25">
      <c r="A3" s="2" t="s">
        <v>7</v>
      </c>
      <c r="H3" s="11">
        <f>MIN(H10:H248)</f>
        <v>-7.0396408056961582E-2</v>
      </c>
      <c r="I3" s="11">
        <f>MIN(I10:I248)</f>
        <v>-0.16401790543584135</v>
      </c>
      <c r="J3" s="32" t="s">
        <v>7</v>
      </c>
      <c r="K3" s="4">
        <f>MIN(K10:K248)</f>
        <v>-0.15313737832211363</v>
      </c>
      <c r="L3" s="33" t="s">
        <v>7</v>
      </c>
      <c r="M3" s="16">
        <f>(F223-F247)/F247</f>
        <v>0.13416138572032113</v>
      </c>
      <c r="N3" s="24">
        <f>(F146-F159)/F159</f>
        <v>-0.17582083057490036</v>
      </c>
      <c r="O3" s="26">
        <f>O10</f>
        <v>404234.04058847419</v>
      </c>
      <c r="Z3" s="2">
        <v>2001</v>
      </c>
      <c r="AA3" s="42">
        <v>1.55E-2</v>
      </c>
      <c r="AB3" s="42">
        <v>7.3899999999999993E-2</v>
      </c>
      <c r="AC3" s="52">
        <v>121284</v>
      </c>
      <c r="AD3" s="49">
        <f t="shared" ref="AD3:AD22" si="0">AD2+AD2*AB3</f>
        <v>121286.266</v>
      </c>
      <c r="AE3" s="42">
        <v>7.3899999999999993E-2</v>
      </c>
      <c r="AF3" s="57">
        <f t="shared" ref="AF3:AF22" si="1">AE3*$AE$1</f>
        <v>5.2086144578313245E-2</v>
      </c>
      <c r="AG3" s="21">
        <f t="shared" ref="AG3:AG22" si="2">AG2+AF3*AG2</f>
        <v>114804.02036848599</v>
      </c>
    </row>
    <row r="4" spans="1:33" ht="15.75" thickBot="1" x14ac:dyDescent="0.3">
      <c r="H4" s="12" t="s">
        <v>8</v>
      </c>
      <c r="I4" s="12" t="s">
        <v>9</v>
      </c>
      <c r="J4" s="29" t="s">
        <v>7</v>
      </c>
      <c r="K4" s="6" t="s">
        <v>10</v>
      </c>
      <c r="L4" s="6" t="s">
        <v>7</v>
      </c>
      <c r="M4" s="12">
        <f>243-219</f>
        <v>24</v>
      </c>
      <c r="N4" s="25">
        <f>155-142</f>
        <v>13</v>
      </c>
      <c r="O4" s="27">
        <v>100000</v>
      </c>
      <c r="R4" s="2" t="s">
        <v>60</v>
      </c>
      <c r="S4" s="42">
        <v>5.6300000000000003E-2</v>
      </c>
      <c r="T4" s="42">
        <v>6.2700000000000006E-2</v>
      </c>
      <c r="U4" s="42">
        <v>6.6400000000000001E-2</v>
      </c>
      <c r="V4" s="42">
        <v>7.8399999999999997E-2</v>
      </c>
      <c r="W4" s="42">
        <v>9.6199999999999994E-2</v>
      </c>
      <c r="Z4" s="2">
        <v>2002</v>
      </c>
      <c r="AA4" s="42">
        <v>2.3800000000000002E-2</v>
      </c>
      <c r="AB4" s="42">
        <v>4.6399999999999997E-2</v>
      </c>
      <c r="AC4" s="52">
        <v>126915</v>
      </c>
      <c r="AD4" s="49">
        <f t="shared" si="0"/>
        <v>126913.9487424</v>
      </c>
      <c r="AE4" s="42">
        <v>4.6399999999999997E-2</v>
      </c>
      <c r="AF4" s="57">
        <f t="shared" si="1"/>
        <v>3.270361445783132E-2</v>
      </c>
      <c r="AG4" s="21">
        <f t="shared" si="2"/>
        <v>118558.52678882597</v>
      </c>
    </row>
    <row r="5" spans="1:33" x14ac:dyDescent="0.25">
      <c r="H5" s="19">
        <f>STDEV(H10:H248)</f>
        <v>2.1928537567528904E-2</v>
      </c>
      <c r="I5" s="19">
        <f>STDEV(I10:I248)</f>
        <v>6.256779270748794E-2</v>
      </c>
      <c r="J5" s="20"/>
      <c r="K5" s="20">
        <f>STDEV(K10:K248)</f>
        <v>8.1945764656096251E-2</v>
      </c>
      <c r="L5" s="20"/>
      <c r="M5" s="7"/>
      <c r="N5" s="7"/>
      <c r="O5" s="28">
        <f>(O3-O4)/O4</f>
        <v>3.0423404058847421</v>
      </c>
      <c r="R5" s="2" t="s">
        <v>61</v>
      </c>
      <c r="S5" s="42">
        <v>4.2500000000000003E-2</v>
      </c>
      <c r="T5" s="42">
        <v>4.6300000000000001E-2</v>
      </c>
      <c r="U5" s="42">
        <v>5.0200000000000002E-2</v>
      </c>
      <c r="V5" s="42">
        <v>6.3299999999999995E-2</v>
      </c>
      <c r="W5" s="2" t="s">
        <v>68</v>
      </c>
      <c r="Z5" s="2">
        <v>2003</v>
      </c>
      <c r="AA5" s="42">
        <v>1.8800000000000001E-2</v>
      </c>
      <c r="AB5" s="42">
        <v>9.6600000000000005E-2</v>
      </c>
      <c r="AC5" s="52">
        <v>139169</v>
      </c>
      <c r="AD5" s="49">
        <f t="shared" si="0"/>
        <v>139173.83619091584</v>
      </c>
      <c r="AE5" s="42">
        <v>9.6600000000000005E-2</v>
      </c>
      <c r="AF5" s="57">
        <f t="shared" si="1"/>
        <v>6.8085542168674698E-2</v>
      </c>
      <c r="AG5" s="21">
        <f t="shared" si="2"/>
        <v>126630.64836396254</v>
      </c>
    </row>
    <row r="6" spans="1:33" ht="15.75" thickBot="1" x14ac:dyDescent="0.3">
      <c r="H6" s="17" t="s">
        <v>18</v>
      </c>
      <c r="I6" s="17" t="s">
        <v>19</v>
      </c>
      <c r="J6" s="7" t="s">
        <v>23</v>
      </c>
      <c r="K6" s="18" t="s">
        <v>20</v>
      </c>
      <c r="L6" s="18" t="s">
        <v>24</v>
      </c>
      <c r="M6" s="7"/>
      <c r="N6" s="7"/>
      <c r="O6" s="15"/>
      <c r="R6" s="2" t="s">
        <v>62</v>
      </c>
      <c r="S6" s="42">
        <v>3.6400000000000002E-2</v>
      </c>
      <c r="T6" s="42">
        <v>4.3700000000000003E-2</v>
      </c>
      <c r="U6" s="42">
        <v>4.6800000000000001E-2</v>
      </c>
      <c r="V6" s="42">
        <v>5.8099999999999999E-2</v>
      </c>
      <c r="W6" s="2" t="s">
        <v>68</v>
      </c>
      <c r="Z6" s="2">
        <v>2004</v>
      </c>
      <c r="AA6" s="42">
        <v>3.2599999999999997E-2</v>
      </c>
      <c r="AB6" s="42">
        <v>7.5499999999999998E-2</v>
      </c>
      <c r="AC6" s="52">
        <v>149681</v>
      </c>
      <c r="AD6" s="49">
        <f t="shared" si="0"/>
        <v>149681.46082332998</v>
      </c>
      <c r="AE6" s="42">
        <v>7.5499999999999998E-2</v>
      </c>
      <c r="AF6" s="57">
        <f t="shared" si="1"/>
        <v>5.3213855421686745E-2</v>
      </c>
      <c r="AG6" s="21">
        <f t="shared" si="2"/>
        <v>133369.15337795689</v>
      </c>
    </row>
    <row r="7" spans="1:33" x14ac:dyDescent="0.25">
      <c r="H7" s="7"/>
      <c r="I7" s="7"/>
      <c r="J7" s="7"/>
      <c r="K7" s="18"/>
      <c r="L7" s="18"/>
      <c r="M7" s="7"/>
      <c r="N7" s="7"/>
      <c r="O7" s="39">
        <f>MIN(O10:O248)</f>
        <v>102931.93210941153</v>
      </c>
      <c r="Z7" s="2">
        <v>2005</v>
      </c>
      <c r="AA7" s="42">
        <v>3.4200000000000001E-2</v>
      </c>
      <c r="AB7" s="42">
        <v>3.4799999999999998E-2</v>
      </c>
      <c r="AC7" s="52">
        <v>154893</v>
      </c>
      <c r="AD7" s="49">
        <f t="shared" si="0"/>
        <v>154890.37565998186</v>
      </c>
      <c r="AE7" s="42">
        <v>3.4799999999999998E-2</v>
      </c>
      <c r="AF7" s="57">
        <f t="shared" si="1"/>
        <v>2.4527710843373494E-2</v>
      </c>
      <c r="AG7" s="21">
        <f t="shared" si="2"/>
        <v>136640.39340743693</v>
      </c>
    </row>
    <row r="8" spans="1:33" ht="15.75" thickBot="1" x14ac:dyDescent="0.3">
      <c r="H8" s="7"/>
      <c r="I8" s="7"/>
      <c r="J8" s="7"/>
      <c r="K8" s="18"/>
      <c r="L8" s="18"/>
      <c r="M8" s="7"/>
      <c r="N8" s="7"/>
      <c r="O8" s="12" t="s">
        <v>37</v>
      </c>
      <c r="R8" s="2" t="s">
        <v>7</v>
      </c>
      <c r="S8" s="45">
        <f>(S6-S4)/S4</f>
        <v>-0.35346358792184723</v>
      </c>
      <c r="T8" s="45">
        <f t="shared" ref="T8:W8" si="3">(T6-T4)/T4</f>
        <v>-0.30303030303030304</v>
      </c>
      <c r="U8" s="45">
        <f t="shared" si="3"/>
        <v>-0.29518072289156627</v>
      </c>
      <c r="V8" s="45">
        <f t="shared" si="3"/>
        <v>-0.2589285714285714</v>
      </c>
      <c r="W8" s="45" t="e">
        <f t="shared" si="3"/>
        <v>#VALUE!</v>
      </c>
      <c r="Z8" s="2">
        <v>2006</v>
      </c>
      <c r="AA8" s="42">
        <v>2.5399999999999999E-2</v>
      </c>
      <c r="AB8" s="42">
        <v>0.1128</v>
      </c>
      <c r="AC8" s="52">
        <v>172363</v>
      </c>
      <c r="AD8" s="49">
        <f t="shared" si="0"/>
        <v>172362.0100344278</v>
      </c>
      <c r="AE8" s="42">
        <v>0.1128</v>
      </c>
      <c r="AF8" s="57">
        <f t="shared" si="1"/>
        <v>7.9503614457831329E-2</v>
      </c>
      <c r="AG8" s="21">
        <f t="shared" si="2"/>
        <v>147503.79856426819</v>
      </c>
    </row>
    <row r="9" spans="1:33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R9" s="2" t="s">
        <v>7</v>
      </c>
      <c r="S9" s="45">
        <f>100%+S8</f>
        <v>0.64653641207815271</v>
      </c>
      <c r="T9" s="45">
        <f t="shared" ref="T9:W9" si="4">100%+T8</f>
        <v>0.69696969696969702</v>
      </c>
      <c r="U9" s="46">
        <f t="shared" si="4"/>
        <v>0.70481927710843373</v>
      </c>
      <c r="V9" s="45">
        <f t="shared" si="4"/>
        <v>0.7410714285714286</v>
      </c>
      <c r="W9" s="45" t="e">
        <f t="shared" si="4"/>
        <v>#VALUE!</v>
      </c>
      <c r="Z9" s="2">
        <v>2007</v>
      </c>
      <c r="AA9" s="42">
        <v>4.0800000000000003E-2</v>
      </c>
      <c r="AB9" s="42">
        <v>5.6099999999999997E-2</v>
      </c>
      <c r="AC9" s="52">
        <v>182025</v>
      </c>
      <c r="AD9" s="49">
        <f t="shared" si="0"/>
        <v>182031.5187973592</v>
      </c>
      <c r="AE9" s="42">
        <v>5.6099999999999997E-2</v>
      </c>
      <c r="AF9" s="57">
        <f t="shared" si="1"/>
        <v>3.9540361445783129E-2</v>
      </c>
      <c r="AG9" s="21">
        <f t="shared" si="2"/>
        <v>153336.15207412533</v>
      </c>
    </row>
    <row r="10" spans="1:33" x14ac:dyDescent="0.25">
      <c r="A10" s="1">
        <v>43983</v>
      </c>
      <c r="B10">
        <v>27.07</v>
      </c>
      <c r="C10">
        <v>27.83</v>
      </c>
      <c r="D10">
        <v>26.77</v>
      </c>
      <c r="E10">
        <v>27.02</v>
      </c>
      <c r="F10">
        <v>26.834620000000001</v>
      </c>
      <c r="G10">
        <v>0</v>
      </c>
      <c r="H10" s="9">
        <f t="shared" ref="H10:H73" si="5">(F10-F11)/F11</f>
        <v>-2.2156072495463615E-3</v>
      </c>
      <c r="I10" s="9">
        <f t="shared" ref="I10:I73" si="6">(F10-F21)/F21</f>
        <v>4.4192559227880401E-2</v>
      </c>
      <c r="J10" s="31">
        <f>VAR(H10:H21)</f>
        <v>1.0631432682467643E-3</v>
      </c>
      <c r="K10" s="9">
        <f t="shared" ref="K10:K73" si="7">(F10-F33)/F33</f>
        <v>0.13215716141840661</v>
      </c>
      <c r="L10" s="9">
        <f>VAR(H10:H33)</f>
        <v>1.1242644189721582E-3</v>
      </c>
      <c r="O10" s="21">
        <f t="shared" ref="O10:O73" si="8">O11+O11*H10</f>
        <v>404234.04058847419</v>
      </c>
      <c r="R10" s="2" t="s">
        <v>7</v>
      </c>
      <c r="T10" s="48" t="s">
        <v>71</v>
      </c>
      <c r="U10" s="47">
        <f>T32-U32</f>
        <v>111579.70227076273</v>
      </c>
      <c r="Z10" s="2">
        <v>2008</v>
      </c>
      <c r="AA10" s="42">
        <v>8.9999999999999998E-4</v>
      </c>
      <c r="AB10" s="42">
        <v>-9.8400000000000001E-2</v>
      </c>
      <c r="AC10" s="52">
        <v>164109</v>
      </c>
      <c r="AD10" s="49">
        <f t="shared" si="0"/>
        <v>164119.61734769907</v>
      </c>
      <c r="AE10" s="42">
        <v>-9.8400000000000001E-2</v>
      </c>
      <c r="AF10" s="57">
        <f>AE10</f>
        <v>-9.8400000000000001E-2</v>
      </c>
      <c r="AG10" s="21">
        <f t="shared" si="2"/>
        <v>138247.87471003141</v>
      </c>
    </row>
    <row r="11" spans="1:33" x14ac:dyDescent="0.25">
      <c r="A11" s="1">
        <v>43952</v>
      </c>
      <c r="B11">
        <v>26.27</v>
      </c>
      <c r="C11">
        <v>27.08</v>
      </c>
      <c r="D11">
        <v>25.91</v>
      </c>
      <c r="E11">
        <v>27.08</v>
      </c>
      <c r="F11">
        <v>26.894207000000002</v>
      </c>
      <c r="G11">
        <v>0</v>
      </c>
      <c r="H11" s="9">
        <f t="shared" si="5"/>
        <v>2.1116142657339573E-2</v>
      </c>
      <c r="I11" s="9">
        <f t="shared" si="6"/>
        <v>5.9013166723474612E-2</v>
      </c>
      <c r="J11" s="31">
        <f t="shared" ref="J11:J74" si="9">VAR(H11:H22)</f>
        <v>1.0862726052185113E-3</v>
      </c>
      <c r="K11" s="9">
        <f t="shared" si="7"/>
        <v>0.16726064385816825</v>
      </c>
      <c r="L11" s="9">
        <f t="shared" ref="L11:L74" si="10">VAR(H11:H34)</f>
        <v>1.1284247075270461E-3</v>
      </c>
      <c r="O11" s="21">
        <f t="shared" si="8"/>
        <v>405131.65321636107</v>
      </c>
      <c r="R11" s="2" t="s">
        <v>7</v>
      </c>
      <c r="T11" s="44">
        <f>I1</f>
        <v>6.62395019862759E-2</v>
      </c>
      <c r="U11" s="44">
        <f>T11*U9</f>
        <v>4.6686877905989639E-2</v>
      </c>
      <c r="Z11" s="2">
        <v>2009</v>
      </c>
      <c r="AA11" s="42">
        <v>2.7199999999999998E-2</v>
      </c>
      <c r="AB11" s="42">
        <v>0.16020000000000001</v>
      </c>
      <c r="AC11" s="52">
        <v>190406</v>
      </c>
      <c r="AD11" s="49">
        <f t="shared" si="0"/>
        <v>190411.58004680046</v>
      </c>
      <c r="AE11" s="42">
        <v>0.16020000000000001</v>
      </c>
      <c r="AF11" s="57">
        <f t="shared" si="1"/>
        <v>0.11291204819277109</v>
      </c>
      <c r="AG11" s="21">
        <f t="shared" si="2"/>
        <v>153857.72540183866</v>
      </c>
    </row>
    <row r="12" spans="1:33" x14ac:dyDescent="0.25">
      <c r="A12" s="1">
        <v>43922</v>
      </c>
      <c r="B12">
        <v>24.709999</v>
      </c>
      <c r="C12">
        <v>26.76</v>
      </c>
      <c r="D12">
        <v>24.709999</v>
      </c>
      <c r="E12">
        <v>26.52</v>
      </c>
      <c r="F12">
        <v>26.338049000000002</v>
      </c>
      <c r="G12">
        <v>0</v>
      </c>
      <c r="H12" s="9">
        <f t="shared" si="5"/>
        <v>6.5473762767517887E-2</v>
      </c>
      <c r="I12" s="9">
        <f t="shared" si="6"/>
        <v>6.2243231872045141E-2</v>
      </c>
      <c r="J12" s="31">
        <f t="shared" si="9"/>
        <v>1.0804420221530477E-3</v>
      </c>
      <c r="K12" s="9">
        <f t="shared" si="7"/>
        <v>0.13569675219706132</v>
      </c>
      <c r="L12" s="9">
        <f t="shared" si="10"/>
        <v>1.1190465491076665E-3</v>
      </c>
      <c r="O12" s="21">
        <f t="shared" si="8"/>
        <v>396753.74454667972</v>
      </c>
      <c r="T12" s="2">
        <v>100000</v>
      </c>
      <c r="U12" s="2">
        <v>100000</v>
      </c>
      <c r="Z12" s="2">
        <v>2010</v>
      </c>
      <c r="AA12" s="42">
        <v>1.4999999999999999E-2</v>
      </c>
      <c r="AB12" s="42">
        <v>0.1065</v>
      </c>
      <c r="AC12" s="52">
        <v>210679</v>
      </c>
      <c r="AD12" s="49">
        <f t="shared" si="0"/>
        <v>210690.4133217847</v>
      </c>
      <c r="AE12" s="42">
        <v>0.1065</v>
      </c>
      <c r="AF12" s="57">
        <f t="shared" si="1"/>
        <v>7.5063253012048192E-2</v>
      </c>
      <c r="AG12" s="21">
        <f t="shared" si="2"/>
        <v>165406.78677153512</v>
      </c>
    </row>
    <row r="13" spans="1:33" x14ac:dyDescent="0.25">
      <c r="A13" s="1">
        <v>43891</v>
      </c>
      <c r="B13">
        <v>27.360001</v>
      </c>
      <c r="C13">
        <v>27.690000999999999</v>
      </c>
      <c r="D13">
        <v>22.959999</v>
      </c>
      <c r="E13">
        <v>25.09</v>
      </c>
      <c r="F13">
        <v>24.719566</v>
      </c>
      <c r="G13">
        <v>0</v>
      </c>
      <c r="H13" s="9">
        <f t="shared" si="5"/>
        <v>-7.0396408056961582E-2</v>
      </c>
      <c r="I13" s="9">
        <f t="shared" si="6"/>
        <v>-9.5082069816392212E-3</v>
      </c>
      <c r="J13" s="31">
        <f t="shared" si="9"/>
        <v>7.482866090191922E-4</v>
      </c>
      <c r="K13" s="9">
        <f t="shared" si="7"/>
        <v>7.287701492944125E-2</v>
      </c>
      <c r="L13" s="9">
        <f t="shared" si="10"/>
        <v>9.5943578312239898E-4</v>
      </c>
      <c r="O13" s="21">
        <f t="shared" si="8"/>
        <v>372373.07797812927</v>
      </c>
      <c r="S13" s="2">
        <v>1</v>
      </c>
      <c r="T13" s="47">
        <f>T12+$T$11*T12</f>
        <v>106623.95019862759</v>
      </c>
      <c r="U13" s="47">
        <f>U12+$U$11*U12</f>
        <v>104668.68779059897</v>
      </c>
      <c r="Z13" s="2">
        <v>2011</v>
      </c>
      <c r="AA13" s="42">
        <v>2.9600000000000001E-2</v>
      </c>
      <c r="AB13" s="42">
        <v>9.6299999999999997E-2</v>
      </c>
      <c r="AC13" s="52">
        <v>230964</v>
      </c>
      <c r="AD13" s="49">
        <f t="shared" si="0"/>
        <v>230979.90012467257</v>
      </c>
      <c r="AE13" s="42">
        <v>9.6299999999999997E-2</v>
      </c>
      <c r="AF13" s="57">
        <f t="shared" si="1"/>
        <v>6.7874096385542163E-2</v>
      </c>
      <c r="AG13" s="21">
        <f t="shared" si="2"/>
        <v>176633.62295968912</v>
      </c>
    </row>
    <row r="14" spans="1:33" x14ac:dyDescent="0.25">
      <c r="A14" s="1">
        <v>43862</v>
      </c>
      <c r="B14">
        <v>27.690000999999999</v>
      </c>
      <c r="C14">
        <v>28.030000999999999</v>
      </c>
      <c r="D14">
        <v>26.99</v>
      </c>
      <c r="E14">
        <v>26.99</v>
      </c>
      <c r="F14">
        <v>26.591512999999999</v>
      </c>
      <c r="G14">
        <v>0</v>
      </c>
      <c r="H14" s="9">
        <f t="shared" si="5"/>
        <v>-2.457541273903931E-2</v>
      </c>
      <c r="I14" s="9">
        <f t="shared" si="6"/>
        <v>8.5368054753968109E-2</v>
      </c>
      <c r="J14" s="31">
        <f t="shared" si="9"/>
        <v>2.4232421181718682E-4</v>
      </c>
      <c r="K14" s="9">
        <f t="shared" si="7"/>
        <v>0.1557632971498733</v>
      </c>
      <c r="L14" s="9">
        <f t="shared" si="10"/>
        <v>7.2234440439556086E-4</v>
      </c>
      <c r="O14" s="21">
        <f t="shared" si="8"/>
        <v>400571.90097534226</v>
      </c>
      <c r="S14" s="2">
        <v>2</v>
      </c>
      <c r="T14" s="47">
        <f t="shared" ref="T14:T32" si="11">T13+$T$11*T13</f>
        <v>113686.66755959416</v>
      </c>
      <c r="U14" s="47">
        <f t="shared" ref="U14:U32" si="12">U13+$U$11*U13</f>
        <v>109555.34203805881</v>
      </c>
      <c r="Z14" s="2">
        <v>2012</v>
      </c>
      <c r="AA14" s="42">
        <v>1.7399999999999999E-2</v>
      </c>
      <c r="AB14" s="42">
        <v>0.10059999999999999</v>
      </c>
      <c r="AC14" s="52">
        <v>254189</v>
      </c>
      <c r="AD14" s="49">
        <f t="shared" si="0"/>
        <v>254216.47807721462</v>
      </c>
      <c r="AE14" s="42">
        <v>0.10059999999999999</v>
      </c>
      <c r="AF14" s="57">
        <f t="shared" si="1"/>
        <v>7.0904819277108427E-2</v>
      </c>
      <c r="AG14" s="21">
        <f t="shared" si="2"/>
        <v>189157.7980739068</v>
      </c>
    </row>
    <row r="15" spans="1:33" x14ac:dyDescent="0.25">
      <c r="A15" s="1">
        <v>43831</v>
      </c>
      <c r="B15">
        <v>27.42</v>
      </c>
      <c r="C15">
        <v>27.790001</v>
      </c>
      <c r="D15">
        <v>27.33</v>
      </c>
      <c r="E15">
        <v>27.67</v>
      </c>
      <c r="F15">
        <v>27.261475000000001</v>
      </c>
      <c r="G15">
        <v>0</v>
      </c>
      <c r="H15" s="9">
        <f t="shared" si="5"/>
        <v>3.1846253082975479E-2</v>
      </c>
      <c r="I15" s="9">
        <f t="shared" si="6"/>
        <v>0.12488358745001543</v>
      </c>
      <c r="J15" s="31">
        <f t="shared" si="9"/>
        <v>1.3939962381219901E-4</v>
      </c>
      <c r="K15" s="9">
        <f t="shared" si="7"/>
        <v>0.1740982866069509</v>
      </c>
      <c r="L15" s="9">
        <f t="shared" si="10"/>
        <v>7.298892799611046E-4</v>
      </c>
      <c r="O15" s="21">
        <f t="shared" si="8"/>
        <v>410664.14175612229</v>
      </c>
      <c r="S15" s="2">
        <v>3</v>
      </c>
      <c r="T15" s="47">
        <f t="shared" si="11"/>
        <v>121217.21580122098</v>
      </c>
      <c r="U15" s="47">
        <f t="shared" si="12"/>
        <v>114670.13891573859</v>
      </c>
      <c r="Z15" s="2">
        <v>2013</v>
      </c>
      <c r="AA15" s="42">
        <v>1.4999999999999999E-2</v>
      </c>
      <c r="AB15" s="42">
        <v>9.1899999999999996E-2</v>
      </c>
      <c r="AC15" s="52">
        <v>277544</v>
      </c>
      <c r="AD15" s="49">
        <f t="shared" si="0"/>
        <v>277578.97241251066</v>
      </c>
      <c r="AE15" s="42">
        <v>9.1899999999999996E-2</v>
      </c>
      <c r="AF15" s="57">
        <f t="shared" si="1"/>
        <v>6.4772891566265062E-2</v>
      </c>
      <c r="AG15" s="21">
        <f t="shared" si="2"/>
        <v>201410.09561746143</v>
      </c>
    </row>
    <row r="16" spans="1:33" x14ac:dyDescent="0.25">
      <c r="A16" s="1">
        <v>43800</v>
      </c>
      <c r="B16">
        <v>27.389999</v>
      </c>
      <c r="C16">
        <v>27.700001</v>
      </c>
      <c r="D16">
        <v>27.16</v>
      </c>
      <c r="E16">
        <v>27.32</v>
      </c>
      <c r="F16">
        <v>26.420093999999999</v>
      </c>
      <c r="G16">
        <v>0</v>
      </c>
      <c r="H16" s="9">
        <f t="shared" si="5"/>
        <v>-7.2674378189781586E-3</v>
      </c>
      <c r="I16" s="9">
        <f t="shared" si="6"/>
        <v>0.10659203577404142</v>
      </c>
      <c r="J16" s="31">
        <f t="shared" si="9"/>
        <v>5.8877985440372387E-4</v>
      </c>
      <c r="K16" s="9">
        <f t="shared" si="7"/>
        <v>0.10680231495971217</v>
      </c>
      <c r="L16" s="9">
        <f t="shared" si="10"/>
        <v>7.1727028330558526E-4</v>
      </c>
      <c r="O16" s="21">
        <f t="shared" si="8"/>
        <v>397989.6622477718</v>
      </c>
      <c r="S16" s="2">
        <v>4</v>
      </c>
      <c r="T16" s="47">
        <f t="shared" si="11"/>
        <v>129246.58380805679</v>
      </c>
      <c r="U16" s="47">
        <f t="shared" si="12"/>
        <v>120023.72969076055</v>
      </c>
      <c r="Z16" s="2">
        <v>2014</v>
      </c>
      <c r="AA16" s="42">
        <v>7.6E-3</v>
      </c>
      <c r="AB16" s="42">
        <v>8.0699999999999994E-2</v>
      </c>
      <c r="AC16" s="52">
        <v>299929</v>
      </c>
      <c r="AD16" s="49">
        <f t="shared" si="0"/>
        <v>299979.59548620024</v>
      </c>
      <c r="AE16" s="42">
        <v>8.0699999999999994E-2</v>
      </c>
      <c r="AF16" s="57">
        <f t="shared" si="1"/>
        <v>5.6878915662650596E-2</v>
      </c>
      <c r="AG16" s="21">
        <f t="shared" si="2"/>
        <v>212866.08345969341</v>
      </c>
    </row>
    <row r="17" spans="1:33" x14ac:dyDescent="0.25">
      <c r="A17" s="1">
        <v>43770</v>
      </c>
      <c r="B17">
        <v>27.4</v>
      </c>
      <c r="C17">
        <v>27.549999</v>
      </c>
      <c r="D17">
        <v>27.24</v>
      </c>
      <c r="E17">
        <v>27.52</v>
      </c>
      <c r="F17">
        <v>26.613506000000001</v>
      </c>
      <c r="G17">
        <v>0</v>
      </c>
      <c r="H17" s="9">
        <f t="shared" si="5"/>
        <v>6.2157110338625643E-3</v>
      </c>
      <c r="I17" s="9">
        <f t="shared" si="6"/>
        <v>0.21068613432487637</v>
      </c>
      <c r="J17" s="31">
        <f t="shared" si="9"/>
        <v>1.1689747018657462E-3</v>
      </c>
      <c r="K17" s="9">
        <f t="shared" si="7"/>
        <v>0.14334963841873891</v>
      </c>
      <c r="L17" s="9">
        <f t="shared" si="10"/>
        <v>7.1912093015774723E-4</v>
      </c>
      <c r="O17" s="21">
        <f t="shared" si="8"/>
        <v>400903.20133490249</v>
      </c>
      <c r="S17" s="2">
        <v>5</v>
      </c>
      <c r="T17" s="47">
        <f t="shared" si="11"/>
        <v>137807.81315292994</v>
      </c>
      <c r="U17" s="47">
        <f t="shared" si="12"/>
        <v>125627.26290465459</v>
      </c>
      <c r="V17" s="42"/>
      <c r="Z17" s="2">
        <v>2015</v>
      </c>
      <c r="AA17" s="42">
        <v>7.3000000000000001E-3</v>
      </c>
      <c r="AB17" s="42">
        <v>1.2800000000000001E-2</v>
      </c>
      <c r="AC17" s="52">
        <v>303755</v>
      </c>
      <c r="AD17" s="49">
        <f t="shared" si="0"/>
        <v>303819.33430842363</v>
      </c>
      <c r="AE17" s="42">
        <v>1.2800000000000001E-2</v>
      </c>
      <c r="AF17" s="57">
        <f t="shared" si="1"/>
        <v>9.0216867469879516E-3</v>
      </c>
      <c r="AG17" s="21">
        <f t="shared" si="2"/>
        <v>214786.49458372497</v>
      </c>
    </row>
    <row r="18" spans="1:33" x14ac:dyDescent="0.25">
      <c r="A18" s="1">
        <v>43739</v>
      </c>
      <c r="B18">
        <v>27.09</v>
      </c>
      <c r="C18">
        <v>27.35</v>
      </c>
      <c r="D18">
        <v>26.92</v>
      </c>
      <c r="E18">
        <v>27.35</v>
      </c>
      <c r="F18">
        <v>26.449106</v>
      </c>
      <c r="G18">
        <v>0</v>
      </c>
      <c r="H18" s="9">
        <f t="shared" si="5"/>
        <v>1.3287735248732821E-2</v>
      </c>
      <c r="I18" s="9">
        <f t="shared" si="6"/>
        <v>0.11978497030966558</v>
      </c>
      <c r="J18" s="31">
        <f t="shared" si="9"/>
        <v>1.1695072558425576E-3</v>
      </c>
      <c r="K18" s="9">
        <f t="shared" si="7"/>
        <v>0.12625699532496004</v>
      </c>
      <c r="L18" s="9">
        <f t="shared" si="10"/>
        <v>7.2024626175781986E-4</v>
      </c>
      <c r="O18" s="21">
        <f t="shared" si="8"/>
        <v>398426.69612362148</v>
      </c>
      <c r="S18" s="2">
        <v>6</v>
      </c>
      <c r="T18" s="47">
        <f t="shared" si="11"/>
        <v>146936.13406599779</v>
      </c>
      <c r="U18" s="47">
        <f t="shared" si="12"/>
        <v>131492.40758954786</v>
      </c>
      <c r="Z18" s="2">
        <v>2016</v>
      </c>
      <c r="AA18" s="42">
        <v>2.07E-2</v>
      </c>
      <c r="AB18" s="42">
        <v>8.0799999999999997E-2</v>
      </c>
      <c r="AC18" s="52">
        <v>328300</v>
      </c>
      <c r="AD18" s="49">
        <f t="shared" si="0"/>
        <v>328367.93652054423</v>
      </c>
      <c r="AE18" s="42">
        <v>8.0799999999999997E-2</v>
      </c>
      <c r="AF18" s="57">
        <f t="shared" si="1"/>
        <v>5.6949397590361446E-2</v>
      </c>
      <c r="AG18" s="21">
        <f t="shared" si="2"/>
        <v>227018.45606081354</v>
      </c>
    </row>
    <row r="19" spans="1:33" x14ac:dyDescent="0.25">
      <c r="A19" s="1">
        <v>43709</v>
      </c>
      <c r="B19">
        <v>27.200001</v>
      </c>
      <c r="C19">
        <v>27.33</v>
      </c>
      <c r="D19">
        <v>26.9</v>
      </c>
      <c r="E19">
        <v>27.18</v>
      </c>
      <c r="F19">
        <v>26.102266</v>
      </c>
      <c r="G19">
        <v>0</v>
      </c>
      <c r="H19" s="9">
        <f t="shared" si="5"/>
        <v>-1.1025569286715977E-3</v>
      </c>
      <c r="I19" s="9">
        <f t="shared" si="6"/>
        <v>0.12306975697159252</v>
      </c>
      <c r="J19" s="31">
        <f t="shared" si="9"/>
        <v>1.2277919925245404E-3</v>
      </c>
      <c r="K19" s="9">
        <f t="shared" si="7"/>
        <v>0.12347052873981954</v>
      </c>
      <c r="L19" s="9">
        <f t="shared" si="10"/>
        <v>7.2264541225678205E-4</v>
      </c>
      <c r="O19" s="21">
        <f t="shared" si="8"/>
        <v>393201.93293943233</v>
      </c>
      <c r="S19" s="2">
        <v>7</v>
      </c>
      <c r="T19" s="47">
        <f t="shared" si="11"/>
        <v>156669.11041031816</v>
      </c>
      <c r="U19" s="47">
        <f t="shared" si="12"/>
        <v>137631.37756824572</v>
      </c>
      <c r="Z19" s="2">
        <v>2017</v>
      </c>
      <c r="AA19" s="42">
        <v>2.1100000000000001E-2</v>
      </c>
      <c r="AB19" s="42">
        <v>0.10199999999999999</v>
      </c>
      <c r="AC19" s="52">
        <v>361779</v>
      </c>
      <c r="AD19" s="49">
        <f t="shared" si="0"/>
        <v>361861.46604563971</v>
      </c>
      <c r="AE19" s="42">
        <v>0.10199999999999999</v>
      </c>
      <c r="AF19" s="57">
        <f t="shared" si="1"/>
        <v>7.1891566265060242E-2</v>
      </c>
      <c r="AG19" s="21">
        <f t="shared" si="2"/>
        <v>243339.16843810119</v>
      </c>
    </row>
    <row r="20" spans="1:33" x14ac:dyDescent="0.25">
      <c r="A20" s="1">
        <v>43678</v>
      </c>
      <c r="B20">
        <v>26.82</v>
      </c>
      <c r="C20">
        <v>27.209999</v>
      </c>
      <c r="D20">
        <v>26.67</v>
      </c>
      <c r="E20">
        <v>27.209999</v>
      </c>
      <c r="F20">
        <v>26.131077000000001</v>
      </c>
      <c r="G20">
        <v>0</v>
      </c>
      <c r="H20" s="9">
        <f t="shared" si="5"/>
        <v>1.6816193708381319E-2</v>
      </c>
      <c r="I20" s="9">
        <f t="shared" si="6"/>
        <v>0.10706298255132216</v>
      </c>
      <c r="J20" s="31">
        <f t="shared" si="9"/>
        <v>1.2498468831228888E-3</v>
      </c>
      <c r="K20" s="9">
        <f t="shared" si="7"/>
        <v>0.14310393339281488</v>
      </c>
      <c r="L20" s="9">
        <f t="shared" si="10"/>
        <v>7.2149773276037699E-4</v>
      </c>
      <c r="O20" s="21">
        <f t="shared" si="8"/>
        <v>393635.93897131929</v>
      </c>
      <c r="S20" s="2">
        <v>8</v>
      </c>
      <c r="T20" s="47">
        <f t="shared" si="11"/>
        <v>167046.7942605305</v>
      </c>
      <c r="U20" s="47">
        <f t="shared" si="12"/>
        <v>144056.95688880756</v>
      </c>
      <c r="Z20" s="2">
        <v>2018</v>
      </c>
      <c r="AA20" s="42">
        <v>1.9099999999999999E-2</v>
      </c>
      <c r="AB20" s="42">
        <v>-2.5700000000000001E-2</v>
      </c>
      <c r="AC20" s="52">
        <v>352474</v>
      </c>
      <c r="AD20" s="49">
        <f t="shared" si="0"/>
        <v>352561.62636826676</v>
      </c>
      <c r="AE20" s="42">
        <v>-2.5700000000000001E-2</v>
      </c>
      <c r="AF20" s="57">
        <f>AE20</f>
        <v>-2.5700000000000001E-2</v>
      </c>
      <c r="AG20" s="21">
        <f t="shared" si="2"/>
        <v>237085.35180924198</v>
      </c>
    </row>
    <row r="21" spans="1:33" x14ac:dyDescent="0.25">
      <c r="A21" s="1">
        <v>43647</v>
      </c>
      <c r="B21">
        <v>26.690000999999999</v>
      </c>
      <c r="C21">
        <v>26.879999000000002</v>
      </c>
      <c r="D21">
        <v>26.690000999999999</v>
      </c>
      <c r="E21">
        <v>26.76</v>
      </c>
      <c r="F21">
        <v>25.698919</v>
      </c>
      <c r="G21">
        <v>0</v>
      </c>
      <c r="H21" s="9">
        <f t="shared" si="5"/>
        <v>1.1946312139267317E-2</v>
      </c>
      <c r="I21" s="9">
        <f t="shared" si="6"/>
        <v>7.8148180374310261E-2</v>
      </c>
      <c r="J21" s="31">
        <f t="shared" si="9"/>
        <v>1.242864293633877E-3</v>
      </c>
      <c r="K21" s="9">
        <f t="shared" si="7"/>
        <v>0.12546576316138683</v>
      </c>
      <c r="L21" s="9">
        <f t="shared" si="10"/>
        <v>7.161716117914654E-4</v>
      </c>
      <c r="O21" s="21">
        <f t="shared" si="8"/>
        <v>387125.95394031703</v>
      </c>
      <c r="S21" s="2">
        <v>9</v>
      </c>
      <c r="T21" s="47">
        <f t="shared" si="11"/>
        <v>178111.89072075192</v>
      </c>
      <c r="U21" s="47">
        <f t="shared" si="12"/>
        <v>150782.52644658374</v>
      </c>
      <c r="Z21" s="2">
        <v>2019</v>
      </c>
      <c r="AA21" s="42">
        <v>2.29E-2</v>
      </c>
      <c r="AB21" s="42">
        <v>0.16389999999999999</v>
      </c>
      <c r="AC21" s="52">
        <v>410251</v>
      </c>
      <c r="AD21" s="49">
        <f t="shared" si="0"/>
        <v>410346.47693002567</v>
      </c>
      <c r="AE21" s="42">
        <v>0.16389999999999999</v>
      </c>
      <c r="AF21" s="57">
        <f t="shared" si="1"/>
        <v>0.11551987951807229</v>
      </c>
      <c r="AG21" s="21">
        <f t="shared" si="2"/>
        <v>264473.42308574542</v>
      </c>
    </row>
    <row r="22" spans="1:33" x14ac:dyDescent="0.25">
      <c r="A22" s="1">
        <v>43617</v>
      </c>
      <c r="B22">
        <v>26.15</v>
      </c>
      <c r="C22">
        <v>26.67</v>
      </c>
      <c r="D22">
        <v>26.15</v>
      </c>
      <c r="E22">
        <v>26.629999000000002</v>
      </c>
      <c r="F22">
        <v>25.395536</v>
      </c>
      <c r="G22">
        <v>0</v>
      </c>
      <c r="H22" s="9">
        <f t="shared" si="5"/>
        <v>2.4230619198972105E-2</v>
      </c>
      <c r="I22" s="9">
        <f t="shared" si="6"/>
        <v>7.1441963793746843E-2</v>
      </c>
      <c r="J22" s="31">
        <f t="shared" si="9"/>
        <v>1.2803981209613636E-3</v>
      </c>
      <c r="K22" s="9">
        <f t="shared" si="7"/>
        <v>0.1180571689153472</v>
      </c>
      <c r="L22" s="9">
        <f t="shared" si="10"/>
        <v>7.1915553283207379E-4</v>
      </c>
      <c r="O22" s="21">
        <f t="shared" si="8"/>
        <v>382555.82267198333</v>
      </c>
      <c r="S22" s="2">
        <v>10</v>
      </c>
      <c r="T22" s="47">
        <f t="shared" si="11"/>
        <v>189909.93365992853</v>
      </c>
      <c r="U22" s="47">
        <f t="shared" si="12"/>
        <v>157822.09184915206</v>
      </c>
      <c r="Z22" s="2">
        <v>2020</v>
      </c>
      <c r="AA22" s="42">
        <v>3.2000000000000002E-3</v>
      </c>
      <c r="AB22" s="42">
        <v>4.0000000000000001E-3</v>
      </c>
      <c r="AC22" s="52">
        <v>411884</v>
      </c>
      <c r="AD22" s="51">
        <f t="shared" si="0"/>
        <v>411987.86283774575</v>
      </c>
      <c r="AE22" s="42">
        <v>4.0000000000000001E-3</v>
      </c>
      <c r="AF22" s="57">
        <f t="shared" si="1"/>
        <v>2.8192771084337349E-3</v>
      </c>
      <c r="AG22" s="21">
        <f t="shared" si="2"/>
        <v>265219.04695324018</v>
      </c>
    </row>
    <row r="23" spans="1:33" x14ac:dyDescent="0.25">
      <c r="A23" s="1">
        <v>43586</v>
      </c>
      <c r="B23">
        <v>26.1</v>
      </c>
      <c r="C23">
        <v>26.129999000000002</v>
      </c>
      <c r="D23">
        <v>25.889999</v>
      </c>
      <c r="E23">
        <v>26</v>
      </c>
      <c r="F23">
        <v>24.794744000000001</v>
      </c>
      <c r="G23">
        <v>0</v>
      </c>
      <c r="H23" s="9">
        <f t="shared" si="5"/>
        <v>-6.4958890463026782E-3</v>
      </c>
      <c r="I23" s="9">
        <f t="shared" si="6"/>
        <v>7.61398856541282E-2</v>
      </c>
      <c r="J23" s="31">
        <f t="shared" si="9"/>
        <v>1.2724608025832381E-3</v>
      </c>
      <c r="K23" s="9">
        <f t="shared" si="7"/>
        <v>0.10910468718876706</v>
      </c>
      <c r="L23" s="9">
        <f t="shared" si="10"/>
        <v>7.0612385113359439E-4</v>
      </c>
      <c r="O23" s="21">
        <f t="shared" si="8"/>
        <v>373505.55187577941</v>
      </c>
      <c r="S23" s="2">
        <v>11</v>
      </c>
      <c r="T23" s="47">
        <f t="shared" si="11"/>
        <v>202489.4730878089</v>
      </c>
      <c r="U23" s="47">
        <f t="shared" si="12"/>
        <v>165190.3125821813</v>
      </c>
    </row>
    <row r="24" spans="1:33" x14ac:dyDescent="0.25">
      <c r="A24" s="1">
        <v>43556</v>
      </c>
      <c r="B24">
        <v>25.9</v>
      </c>
      <c r="C24">
        <v>26.17</v>
      </c>
      <c r="D24">
        <v>25.879999000000002</v>
      </c>
      <c r="E24">
        <v>26.17</v>
      </c>
      <c r="F24">
        <v>24.956861</v>
      </c>
      <c r="G24">
        <v>0</v>
      </c>
      <c r="H24" s="9">
        <f t="shared" si="5"/>
        <v>1.8647554064906809E-2</v>
      </c>
      <c r="I24" s="9">
        <f t="shared" si="6"/>
        <v>7.6139921477612171E-2</v>
      </c>
      <c r="J24" s="31">
        <f t="shared" si="9"/>
        <v>1.2566106855768878E-3</v>
      </c>
      <c r="K24" s="9">
        <f t="shared" si="7"/>
        <v>0.11296583657037829</v>
      </c>
      <c r="L24" s="9">
        <f t="shared" si="10"/>
        <v>7.0237089858134736E-4</v>
      </c>
      <c r="O24" s="21">
        <f t="shared" si="8"/>
        <v>375947.66620264825</v>
      </c>
      <c r="S24" s="2">
        <v>12</v>
      </c>
      <c r="T24" s="47">
        <f t="shared" si="11"/>
        <v>215902.27494260878</v>
      </c>
      <c r="U24" s="47">
        <f t="shared" si="12"/>
        <v>172902.53253695785</v>
      </c>
      <c r="AF24" s="2">
        <f>COUNTIF(AF2:AF22,"&lt;0")</f>
        <v>2</v>
      </c>
    </row>
    <row r="25" spans="1:33" x14ac:dyDescent="0.25">
      <c r="A25" s="1">
        <v>43525</v>
      </c>
      <c r="B25">
        <v>25.610001</v>
      </c>
      <c r="C25">
        <v>25.9</v>
      </c>
      <c r="D25">
        <v>25.59</v>
      </c>
      <c r="E25">
        <v>25.879999000000002</v>
      </c>
      <c r="F25">
        <v>24.499995999999999</v>
      </c>
      <c r="G25">
        <v>0</v>
      </c>
      <c r="H25" s="9">
        <f t="shared" si="5"/>
        <v>1.0937353646162828E-2</v>
      </c>
      <c r="I25" s="9">
        <f t="shared" si="6"/>
        <v>6.3347251900104151E-2</v>
      </c>
      <c r="J25" s="31">
        <f t="shared" si="9"/>
        <v>1.2456497218176737E-3</v>
      </c>
      <c r="K25" s="9">
        <f t="shared" si="7"/>
        <v>0.10517924972841906</v>
      </c>
      <c r="L25" s="9">
        <f t="shared" si="10"/>
        <v>6.9755567721197366E-4</v>
      </c>
      <c r="O25" s="21">
        <f t="shared" si="8"/>
        <v>369065.49738663918</v>
      </c>
      <c r="S25" s="2">
        <v>13</v>
      </c>
      <c r="T25" s="47">
        <f t="shared" si="11"/>
        <v>230203.5341125112</v>
      </c>
      <c r="U25" s="47">
        <f t="shared" si="12"/>
        <v>180974.81196314719</v>
      </c>
      <c r="Z25" s="2" t="s">
        <v>7</v>
      </c>
    </row>
    <row r="26" spans="1:33" x14ac:dyDescent="0.25">
      <c r="A26" s="1">
        <v>43497</v>
      </c>
      <c r="B26">
        <v>25.23</v>
      </c>
      <c r="C26">
        <v>25.65</v>
      </c>
      <c r="D26">
        <v>25.23</v>
      </c>
      <c r="E26">
        <v>25.6</v>
      </c>
      <c r="F26">
        <v>24.234929999999999</v>
      </c>
      <c r="G26">
        <v>0</v>
      </c>
      <c r="H26" s="9">
        <f t="shared" si="5"/>
        <v>1.5067566585546179E-2</v>
      </c>
      <c r="I26" s="9">
        <f t="shared" si="6"/>
        <v>5.3337679694885287E-2</v>
      </c>
      <c r="J26" s="31">
        <f t="shared" si="9"/>
        <v>1.2604565652709306E-3</v>
      </c>
      <c r="K26" s="9">
        <f t="shared" si="7"/>
        <v>0.1080738881439729</v>
      </c>
      <c r="L26" s="9">
        <f t="shared" si="10"/>
        <v>7.0172796869555267E-4</v>
      </c>
      <c r="O26" s="21">
        <f t="shared" si="8"/>
        <v>365072.56958655763</v>
      </c>
      <c r="S26" s="2">
        <v>14</v>
      </c>
      <c r="T26" s="47">
        <f t="shared" si="11"/>
        <v>245452.10156760461</v>
      </c>
      <c r="U26" s="47">
        <f t="shared" si="12"/>
        <v>189423.96091333008</v>
      </c>
    </row>
    <row r="27" spans="1:33" x14ac:dyDescent="0.25">
      <c r="A27" s="1">
        <v>43466</v>
      </c>
      <c r="B27">
        <v>24.450001</v>
      </c>
      <c r="C27">
        <v>25.219999000000001</v>
      </c>
      <c r="D27">
        <v>24.360001</v>
      </c>
      <c r="E27">
        <v>25.219999000000001</v>
      </c>
      <c r="F27">
        <v>23.875188999999999</v>
      </c>
      <c r="G27">
        <v>0</v>
      </c>
      <c r="H27" s="9">
        <f t="shared" si="5"/>
        <v>8.6116210193644099E-2</v>
      </c>
      <c r="I27" s="9">
        <f t="shared" si="6"/>
        <v>2.8257586844333233E-2</v>
      </c>
      <c r="J27" s="31">
        <f t="shared" si="9"/>
        <v>1.3258992395360012E-3</v>
      </c>
      <c r="K27" s="9">
        <f t="shared" si="7"/>
        <v>8.4079938763476525E-2</v>
      </c>
      <c r="L27" s="9">
        <f t="shared" si="10"/>
        <v>7.0678658904621907E-4</v>
      </c>
      <c r="O27" s="21">
        <f t="shared" si="8"/>
        <v>359653.46702444425</v>
      </c>
      <c r="S27" s="2">
        <v>15</v>
      </c>
      <c r="T27" s="47">
        <f t="shared" si="11"/>
        <v>261710.72653692754</v>
      </c>
      <c r="U27" s="47">
        <f t="shared" si="12"/>
        <v>198267.57424895969</v>
      </c>
    </row>
    <row r="28" spans="1:33" x14ac:dyDescent="0.25">
      <c r="A28" s="1">
        <v>43435</v>
      </c>
      <c r="B28">
        <v>26.34</v>
      </c>
      <c r="C28">
        <v>26.34</v>
      </c>
      <c r="D28">
        <v>23.959999</v>
      </c>
      <c r="E28">
        <v>24.43</v>
      </c>
      <c r="F28">
        <v>21.982168000000001</v>
      </c>
      <c r="G28">
        <v>0</v>
      </c>
      <c r="H28" s="9">
        <f t="shared" si="5"/>
        <v>-6.9333332430136507E-2</v>
      </c>
      <c r="I28" s="9">
        <f t="shared" si="6"/>
        <v>-7.9113252578385654E-2</v>
      </c>
      <c r="J28" s="31">
        <f t="shared" si="9"/>
        <v>6.8986480271232239E-4</v>
      </c>
      <c r="K28" s="9">
        <f t="shared" si="7"/>
        <v>1.7665730981828484E-2</v>
      </c>
      <c r="L28" s="9">
        <f t="shared" si="10"/>
        <v>4.2357969501939955E-4</v>
      </c>
      <c r="O28" s="21">
        <f t="shared" si="8"/>
        <v>331137.18739205768</v>
      </c>
      <c r="S28" s="2">
        <v>16</v>
      </c>
      <c r="T28" s="47">
        <f t="shared" si="11"/>
        <v>279046.31472720008</v>
      </c>
      <c r="U28" s="47">
        <f t="shared" si="12"/>
        <v>207524.06828063761</v>
      </c>
    </row>
    <row r="29" spans="1:33" x14ac:dyDescent="0.25">
      <c r="A29" s="1">
        <v>43405</v>
      </c>
      <c r="B29">
        <v>25.92</v>
      </c>
      <c r="C29">
        <v>26.25</v>
      </c>
      <c r="D29">
        <v>25.84</v>
      </c>
      <c r="E29">
        <v>26.25</v>
      </c>
      <c r="F29">
        <v>23.619807999999999</v>
      </c>
      <c r="G29">
        <v>0</v>
      </c>
      <c r="H29" s="9">
        <f t="shared" si="5"/>
        <v>1.6260122024489187E-2</v>
      </c>
      <c r="I29" s="9">
        <f t="shared" si="6"/>
        <v>1.4736612918269186E-2</v>
      </c>
      <c r="J29" s="31">
        <f t="shared" si="9"/>
        <v>2.8097591386838861E-4</v>
      </c>
      <c r="K29" s="9">
        <f t="shared" si="7"/>
        <v>0.11781633891633966</v>
      </c>
      <c r="L29" s="9">
        <f t="shared" si="10"/>
        <v>1.9852235580061943E-4</v>
      </c>
      <c r="O29" s="21">
        <f t="shared" si="8"/>
        <v>355806.43309888372</v>
      </c>
      <c r="S29" s="2">
        <v>17</v>
      </c>
      <c r="T29" s="47">
        <f t="shared" si="11"/>
        <v>297530.2036458354</v>
      </c>
      <c r="U29" s="47">
        <f t="shared" si="12"/>
        <v>217212.71911901</v>
      </c>
    </row>
    <row r="30" spans="1:33" x14ac:dyDescent="0.25">
      <c r="A30" s="1">
        <v>43374</v>
      </c>
      <c r="B30">
        <v>26.450001</v>
      </c>
      <c r="C30">
        <v>26.5</v>
      </c>
      <c r="D30">
        <v>25.709999</v>
      </c>
      <c r="E30">
        <v>25.83</v>
      </c>
      <c r="F30">
        <v>23.241892</v>
      </c>
      <c r="G30">
        <v>0</v>
      </c>
      <c r="H30" s="9">
        <f t="shared" si="5"/>
        <v>-1.5339540821233169E-2</v>
      </c>
      <c r="I30" s="9">
        <f t="shared" si="6"/>
        <v>-1.0312732324970627E-2</v>
      </c>
      <c r="J30" s="31">
        <f t="shared" si="9"/>
        <v>2.6788522803935827E-4</v>
      </c>
      <c r="K30" s="9">
        <f t="shared" si="7"/>
        <v>9.3491306440247626E-2</v>
      </c>
      <c r="L30" s="9">
        <f t="shared" si="10"/>
        <v>1.9761672093775834E-4</v>
      </c>
      <c r="O30" s="21">
        <f t="shared" si="8"/>
        <v>350113.54414860107</v>
      </c>
      <c r="S30" s="2">
        <v>18</v>
      </c>
      <c r="T30" s="47">
        <f t="shared" si="11"/>
        <v>317238.45616121078</v>
      </c>
      <c r="U30" s="47">
        <f t="shared" si="12"/>
        <v>227353.70281614724</v>
      </c>
    </row>
    <row r="31" spans="1:33" x14ac:dyDescent="0.25">
      <c r="A31" s="1">
        <v>43344</v>
      </c>
      <c r="B31">
        <v>26.629999000000002</v>
      </c>
      <c r="C31">
        <v>26.75</v>
      </c>
      <c r="D31">
        <v>26.42</v>
      </c>
      <c r="E31">
        <v>26.43</v>
      </c>
      <c r="F31">
        <v>23.603966</v>
      </c>
      <c r="G31">
        <v>0</v>
      </c>
      <c r="H31" s="9">
        <f t="shared" si="5"/>
        <v>-9.7414995347825176E-3</v>
      </c>
      <c r="I31" s="9">
        <f t="shared" si="6"/>
        <v>1.5940921082358245E-2</v>
      </c>
      <c r="J31" s="31">
        <f t="shared" si="9"/>
        <v>2.6232138799864497E-4</v>
      </c>
      <c r="K31" s="9">
        <f t="shared" si="7"/>
        <v>0.10235135001340351</v>
      </c>
      <c r="L31" s="9">
        <f t="shared" si="10"/>
        <v>1.8558026072445388E-4</v>
      </c>
      <c r="O31" s="21">
        <f t="shared" si="8"/>
        <v>355567.79079014214</v>
      </c>
      <c r="S31" s="2">
        <v>19</v>
      </c>
      <c r="T31" s="47">
        <f t="shared" si="11"/>
        <v>338252.17350822443</v>
      </c>
      <c r="U31" s="47">
        <f t="shared" si="12"/>
        <v>237968.13738099937</v>
      </c>
    </row>
    <row r="32" spans="1:33" x14ac:dyDescent="0.25">
      <c r="A32" s="1">
        <v>43313</v>
      </c>
      <c r="B32">
        <v>26.459999</v>
      </c>
      <c r="C32">
        <v>26.780000999999999</v>
      </c>
      <c r="D32">
        <v>26.459999</v>
      </c>
      <c r="E32">
        <v>26.690000999999999</v>
      </c>
      <c r="F32">
        <v>23.836165999999999</v>
      </c>
      <c r="G32">
        <v>0</v>
      </c>
      <c r="H32" s="9">
        <f t="shared" si="5"/>
        <v>5.651879462348749E-3</v>
      </c>
      <c r="I32" s="9">
        <f t="shared" si="6"/>
        <v>4.2713054330063616E-2</v>
      </c>
      <c r="J32" s="31">
        <f t="shared" si="9"/>
        <v>2.4739544064008006E-4</v>
      </c>
      <c r="K32" s="9">
        <f t="shared" si="7"/>
        <v>0.10698789836030752</v>
      </c>
      <c r="L32" s="9">
        <f t="shared" si="10"/>
        <v>1.8571215093662319E-4</v>
      </c>
      <c r="O32" s="21">
        <f t="shared" si="8"/>
        <v>359065.62844257185</v>
      </c>
      <c r="S32" s="2">
        <v>20</v>
      </c>
      <c r="T32" s="47">
        <f t="shared" si="11"/>
        <v>360657.82902718458</v>
      </c>
      <c r="U32" s="47">
        <f t="shared" si="12"/>
        <v>249078.12675642184</v>
      </c>
      <c r="V32" s="2" t="s">
        <v>7</v>
      </c>
    </row>
    <row r="33" spans="1:15" x14ac:dyDescent="0.25">
      <c r="A33" s="1">
        <v>43282</v>
      </c>
      <c r="B33">
        <v>26</v>
      </c>
      <c r="C33">
        <v>26.540001</v>
      </c>
      <c r="D33">
        <v>26</v>
      </c>
      <c r="E33">
        <v>26.540001</v>
      </c>
      <c r="F33">
        <v>23.702203999999998</v>
      </c>
      <c r="G33">
        <v>0</v>
      </c>
      <c r="H33" s="9">
        <f t="shared" si="5"/>
        <v>2.8721534786195681E-2</v>
      </c>
      <c r="I33" s="9">
        <f t="shared" si="6"/>
        <v>3.8021058919516168E-2</v>
      </c>
      <c r="J33" s="31">
        <f t="shared" si="9"/>
        <v>2.4727637955455797E-4</v>
      </c>
      <c r="K33" s="9">
        <f t="shared" si="7"/>
        <v>8.9921672727968208E-2</v>
      </c>
      <c r="L33" s="9">
        <f t="shared" si="10"/>
        <v>1.8619128018530204E-4</v>
      </c>
      <c r="O33" s="21">
        <f t="shared" si="8"/>
        <v>357047.63822898531</v>
      </c>
    </row>
    <row r="34" spans="1:15" x14ac:dyDescent="0.25">
      <c r="A34" s="1">
        <v>43252</v>
      </c>
      <c r="B34">
        <v>26.219999000000001</v>
      </c>
      <c r="C34">
        <v>26.299999</v>
      </c>
      <c r="D34">
        <v>25.91</v>
      </c>
      <c r="E34">
        <v>26</v>
      </c>
      <c r="F34">
        <v>23.040447</v>
      </c>
      <c r="G34">
        <v>0</v>
      </c>
      <c r="H34" s="9">
        <f t="shared" si="5"/>
        <v>-6.4958559736705071E-3</v>
      </c>
      <c r="I34" s="9">
        <f t="shared" si="6"/>
        <v>1.4372641843988062E-2</v>
      </c>
      <c r="J34" s="31">
        <f t="shared" si="9"/>
        <v>2.0288637914530177E-4</v>
      </c>
      <c r="K34" s="9">
        <f t="shared" si="7"/>
        <v>5.9491452129941121E-2</v>
      </c>
      <c r="L34" s="9">
        <f t="shared" si="10"/>
        <v>1.7220841793020073E-4</v>
      </c>
      <c r="O34" s="21">
        <f t="shared" si="8"/>
        <v>347078.99675026466</v>
      </c>
    </row>
    <row r="35" spans="1:15" x14ac:dyDescent="0.25">
      <c r="A35" s="1">
        <v>43221</v>
      </c>
      <c r="B35">
        <v>25.940000999999999</v>
      </c>
      <c r="C35">
        <v>26.26</v>
      </c>
      <c r="D35">
        <v>25.85</v>
      </c>
      <c r="E35">
        <v>26.17</v>
      </c>
      <c r="F35">
        <v>23.191092999999999</v>
      </c>
      <c r="G35">
        <v>0</v>
      </c>
      <c r="H35" s="9">
        <f t="shared" si="5"/>
        <v>6.5383280107368701E-3</v>
      </c>
      <c r="I35" s="9">
        <f t="shared" si="6"/>
        <v>3.7371063291905843E-2</v>
      </c>
      <c r="J35" s="31">
        <f t="shared" si="9"/>
        <v>1.9815660686147584E-4</v>
      </c>
      <c r="K35" s="9">
        <f t="shared" si="7"/>
        <v>8.9051728129523555E-2</v>
      </c>
      <c r="L35" s="9">
        <f t="shared" si="10"/>
        <v>1.7249091701381988E-4</v>
      </c>
      <c r="O35" s="21">
        <f t="shared" si="8"/>
        <v>349348.31307665538</v>
      </c>
    </row>
    <row r="36" spans="1:15" x14ac:dyDescent="0.25">
      <c r="A36" s="1">
        <v>43191</v>
      </c>
      <c r="B36">
        <v>25.950001</v>
      </c>
      <c r="C36">
        <v>26.34</v>
      </c>
      <c r="D36">
        <v>25.93</v>
      </c>
      <c r="E36">
        <v>26</v>
      </c>
      <c r="F36">
        <v>23.040447</v>
      </c>
      <c r="G36">
        <v>0</v>
      </c>
      <c r="H36" s="9">
        <f t="shared" si="5"/>
        <v>1.4211298366854153E-3</v>
      </c>
      <c r="I36" s="9">
        <f t="shared" si="6"/>
        <v>2.7502231563114578E-2</v>
      </c>
      <c r="J36" s="31">
        <f t="shared" si="9"/>
        <v>2.0352239367443824E-4</v>
      </c>
      <c r="K36" s="9">
        <f t="shared" si="7"/>
        <v>9.7578766302527611E-2</v>
      </c>
      <c r="L36" s="9">
        <f t="shared" si="10"/>
        <v>1.7237754933378154E-4</v>
      </c>
      <c r="O36" s="21">
        <f t="shared" si="8"/>
        <v>347078.99675026466</v>
      </c>
    </row>
    <row r="37" spans="1:15" x14ac:dyDescent="0.25">
      <c r="A37" s="1">
        <v>43160</v>
      </c>
      <c r="B37">
        <v>26.290001</v>
      </c>
      <c r="C37">
        <v>26.530000999999999</v>
      </c>
      <c r="D37">
        <v>25.790001</v>
      </c>
      <c r="E37">
        <v>26.129999000000002</v>
      </c>
      <c r="F37">
        <v>23.007750000000001</v>
      </c>
      <c r="G37">
        <v>0</v>
      </c>
      <c r="H37" s="9">
        <f t="shared" si="5"/>
        <v>-9.1013104140155471E-3</v>
      </c>
      <c r="I37" s="9">
        <f t="shared" si="6"/>
        <v>3.7864980995875916E-2</v>
      </c>
      <c r="J37" s="31">
        <f t="shared" si="9"/>
        <v>2.1166610003989689E-4</v>
      </c>
      <c r="K37" s="9">
        <f t="shared" si="7"/>
        <v>0.1024659510271331</v>
      </c>
      <c r="L37" s="9">
        <f t="shared" si="10"/>
        <v>1.7737757518285972E-4</v>
      </c>
      <c r="O37" s="21">
        <f t="shared" si="8"/>
        <v>346586.45240176556</v>
      </c>
    </row>
    <row r="38" spans="1:15" x14ac:dyDescent="0.25">
      <c r="A38" s="1">
        <v>43132</v>
      </c>
      <c r="B38">
        <v>27.030000999999999</v>
      </c>
      <c r="C38">
        <v>27.030000999999999</v>
      </c>
      <c r="D38">
        <v>26.09</v>
      </c>
      <c r="E38">
        <v>26.370000999999998</v>
      </c>
      <c r="F38">
        <v>23.219073999999999</v>
      </c>
      <c r="G38">
        <v>0</v>
      </c>
      <c r="H38" s="9">
        <f t="shared" si="5"/>
        <v>-2.7296236931599719E-2</v>
      </c>
      <c r="I38" s="9">
        <f t="shared" si="6"/>
        <v>6.1626734893916749E-2</v>
      </c>
      <c r="J38" s="31">
        <f t="shared" si="9"/>
        <v>2.0672091785108688E-4</v>
      </c>
      <c r="K38" s="9">
        <f t="shared" si="7"/>
        <v>0.13002838275344394</v>
      </c>
      <c r="L38" s="9">
        <f t="shared" si="10"/>
        <v>1.907661058341613E-4</v>
      </c>
      <c r="O38" s="21">
        <f t="shared" si="8"/>
        <v>349769.81607128342</v>
      </c>
    </row>
    <row r="39" spans="1:15" x14ac:dyDescent="0.25">
      <c r="A39" s="1">
        <v>43101</v>
      </c>
      <c r="B39">
        <v>26.950001</v>
      </c>
      <c r="C39">
        <v>27.360001</v>
      </c>
      <c r="D39">
        <v>26.950001</v>
      </c>
      <c r="E39">
        <v>27.110001</v>
      </c>
      <c r="F39">
        <v>23.870653000000001</v>
      </c>
      <c r="G39">
        <v>0</v>
      </c>
      <c r="H39" s="9">
        <f t="shared" si="5"/>
        <v>2.551322912393373E-2</v>
      </c>
      <c r="I39" s="9">
        <f t="shared" si="6"/>
        <v>8.3873976557178223E-2</v>
      </c>
      <c r="J39" s="31">
        <f t="shared" si="9"/>
        <v>1.187458782220394E-4</v>
      </c>
      <c r="K39" s="9">
        <f t="shared" si="7"/>
        <v>0.19482389618460672</v>
      </c>
      <c r="L39" s="9">
        <f t="shared" si="10"/>
        <v>1.3979707165876393E-4</v>
      </c>
      <c r="O39" s="21">
        <f t="shared" si="8"/>
        <v>359585.1371726293</v>
      </c>
    </row>
    <row r="40" spans="1:15" x14ac:dyDescent="0.25">
      <c r="A40" s="1">
        <v>43070</v>
      </c>
      <c r="B40">
        <v>27.26</v>
      </c>
      <c r="C40">
        <v>27.450001</v>
      </c>
      <c r="D40">
        <v>26.780000999999999</v>
      </c>
      <c r="E40">
        <v>26.950001</v>
      </c>
      <c r="F40">
        <v>23.276786999999999</v>
      </c>
      <c r="G40">
        <v>0</v>
      </c>
      <c r="H40" s="9">
        <f t="shared" si="5"/>
        <v>-8.8268318997591615E-3</v>
      </c>
      <c r="I40" s="9">
        <f t="shared" si="6"/>
        <v>7.7600191994862372E-2</v>
      </c>
      <c r="J40" s="31">
        <f t="shared" si="9"/>
        <v>1.095035670023962E-4</v>
      </c>
      <c r="K40" s="9">
        <f t="shared" si="7"/>
        <v>0.17033606102515972</v>
      </c>
      <c r="L40" s="9">
        <f t="shared" si="10"/>
        <v>1.51263160900016E-4</v>
      </c>
      <c r="O40" s="21">
        <f t="shared" si="8"/>
        <v>350639.19894998573</v>
      </c>
    </row>
    <row r="41" spans="1:15" x14ac:dyDescent="0.25">
      <c r="A41" s="1">
        <v>43040</v>
      </c>
      <c r="B41">
        <v>26.950001</v>
      </c>
      <c r="C41">
        <v>27.190000999999999</v>
      </c>
      <c r="D41">
        <v>26.870000999999998</v>
      </c>
      <c r="E41">
        <v>27.190000999999999</v>
      </c>
      <c r="F41">
        <v>23.484076999999999</v>
      </c>
      <c r="G41">
        <v>0</v>
      </c>
      <c r="H41" s="9">
        <f t="shared" si="5"/>
        <v>1.0780765323464022E-2</v>
      </c>
      <c r="I41" s="9">
        <f t="shared" si="6"/>
        <v>0.11139281805209499</v>
      </c>
      <c r="J41" s="31">
        <f t="shared" si="9"/>
        <v>1.0106900275468848E-4</v>
      </c>
      <c r="K41" s="9">
        <f t="shared" si="7"/>
        <v>0.21835243431559001</v>
      </c>
      <c r="L41" s="9">
        <f t="shared" si="10"/>
        <v>2.3853943728192902E-4</v>
      </c>
      <c r="O41" s="21">
        <f t="shared" si="8"/>
        <v>353761.79484564532</v>
      </c>
    </row>
    <row r="42" spans="1:15" x14ac:dyDescent="0.25">
      <c r="A42" s="1">
        <v>43009</v>
      </c>
      <c r="B42">
        <v>26.690000999999999</v>
      </c>
      <c r="C42">
        <v>26.91</v>
      </c>
      <c r="D42">
        <v>26.690000999999999</v>
      </c>
      <c r="E42">
        <v>26.9</v>
      </c>
      <c r="F42">
        <v>23.233601</v>
      </c>
      <c r="G42">
        <v>0</v>
      </c>
      <c r="H42" s="9">
        <f t="shared" si="5"/>
        <v>1.6353849096202046E-2</v>
      </c>
      <c r="I42" s="9">
        <f t="shared" si="6"/>
        <v>9.3101229056629473E-2</v>
      </c>
      <c r="J42" s="31">
        <f t="shared" si="9"/>
        <v>1.2061902473866392E-4</v>
      </c>
      <c r="K42" s="9">
        <f t="shared" si="7"/>
        <v>0.15676593479410453</v>
      </c>
      <c r="L42" s="9">
        <f t="shared" si="10"/>
        <v>2.3951027659701497E-4</v>
      </c>
      <c r="O42" s="21">
        <f t="shared" si="8"/>
        <v>349988.64935111481</v>
      </c>
    </row>
    <row r="43" spans="1:15" x14ac:dyDescent="0.25">
      <c r="A43" s="1">
        <v>42979</v>
      </c>
      <c r="B43">
        <v>26.610001</v>
      </c>
      <c r="C43">
        <v>26.83</v>
      </c>
      <c r="D43">
        <v>26.6</v>
      </c>
      <c r="E43">
        <v>26.66</v>
      </c>
      <c r="F43">
        <v>22.859756000000001</v>
      </c>
      <c r="G43">
        <v>0</v>
      </c>
      <c r="H43" s="9">
        <f t="shared" si="5"/>
        <v>1.1266517561727982E-3</v>
      </c>
      <c r="I43" s="9">
        <f t="shared" si="6"/>
        <v>6.7595288333198E-2</v>
      </c>
      <c r="J43" s="31">
        <f t="shared" si="9"/>
        <v>1.2292439674067133E-4</v>
      </c>
      <c r="K43" s="9">
        <f t="shared" si="7"/>
        <v>0.13815275636803526</v>
      </c>
      <c r="L43" s="9">
        <f t="shared" si="10"/>
        <v>2.8906014276219356E-4</v>
      </c>
      <c r="O43" s="21">
        <f t="shared" si="8"/>
        <v>344357.08553900203</v>
      </c>
    </row>
    <row r="44" spans="1:15" x14ac:dyDescent="0.25">
      <c r="A44" s="1">
        <v>42948</v>
      </c>
      <c r="B44">
        <v>26.540001</v>
      </c>
      <c r="C44">
        <v>26.629999000000002</v>
      </c>
      <c r="D44">
        <v>26.4</v>
      </c>
      <c r="E44">
        <v>26.629999000000002</v>
      </c>
      <c r="F44">
        <v>22.834029999999998</v>
      </c>
      <c r="G44">
        <v>0</v>
      </c>
      <c r="H44" s="9">
        <f t="shared" si="5"/>
        <v>5.284981452177419E-3</v>
      </c>
      <c r="I44" s="9">
        <f t="shared" si="6"/>
        <v>6.0447174297922436E-2</v>
      </c>
      <c r="J44" s="31">
        <f t="shared" si="9"/>
        <v>1.4080651588073146E-4</v>
      </c>
      <c r="K44" s="9">
        <f t="shared" si="7"/>
        <v>0.18443324575365097</v>
      </c>
      <c r="L44" s="9">
        <f t="shared" si="10"/>
        <v>2.9904490061895983E-4</v>
      </c>
      <c r="O44" s="21">
        <f t="shared" si="8"/>
        <v>343969.55163957732</v>
      </c>
    </row>
    <row r="45" spans="1:15" x14ac:dyDescent="0.25">
      <c r="A45" s="1">
        <v>42917</v>
      </c>
      <c r="B45">
        <v>26.26</v>
      </c>
      <c r="C45">
        <v>26.52</v>
      </c>
      <c r="D45">
        <v>26.16</v>
      </c>
      <c r="E45">
        <v>26.49</v>
      </c>
      <c r="F45">
        <v>22.713986999999999</v>
      </c>
      <c r="G45">
        <v>0</v>
      </c>
      <c r="H45" s="9">
        <f t="shared" si="5"/>
        <v>1.6029423269896221E-2</v>
      </c>
      <c r="I45" s="9">
        <f t="shared" si="6"/>
        <v>4.4479522046191378E-2</v>
      </c>
      <c r="J45" s="31">
        <f t="shared" si="9"/>
        <v>1.4203218718528404E-4</v>
      </c>
      <c r="K45" s="9">
        <f t="shared" si="7"/>
        <v>0.16734070343701196</v>
      </c>
      <c r="L45" s="9">
        <f t="shared" si="10"/>
        <v>3.2663206508410714E-4</v>
      </c>
      <c r="O45" s="21">
        <f t="shared" si="8"/>
        <v>342161.23585443251</v>
      </c>
    </row>
    <row r="46" spans="1:15" x14ac:dyDescent="0.25">
      <c r="A46" s="1">
        <v>42887</v>
      </c>
      <c r="B46">
        <v>26.4</v>
      </c>
      <c r="C46">
        <v>26.620000999999998</v>
      </c>
      <c r="D46">
        <v>26.26</v>
      </c>
      <c r="E46">
        <v>26.26</v>
      </c>
      <c r="F46">
        <v>22.355639</v>
      </c>
      <c r="G46">
        <v>0</v>
      </c>
      <c r="H46" s="9">
        <f t="shared" si="5"/>
        <v>-3.0371823723995064E-3</v>
      </c>
      <c r="I46" s="9">
        <f t="shared" si="6"/>
        <v>2.8001254810843926E-2</v>
      </c>
      <c r="J46" s="31">
        <f t="shared" si="9"/>
        <v>1.5592559794914219E-4</v>
      </c>
      <c r="K46" s="9">
        <f t="shared" si="7"/>
        <v>0.12722948576610285</v>
      </c>
      <c r="L46" s="9">
        <f t="shared" si="10"/>
        <v>3.3022357681348509E-4</v>
      </c>
      <c r="O46" s="21">
        <f t="shared" si="8"/>
        <v>336763.11730545369</v>
      </c>
    </row>
    <row r="47" spans="1:15" x14ac:dyDescent="0.25">
      <c r="A47" s="1">
        <v>42856</v>
      </c>
      <c r="B47">
        <v>25.99</v>
      </c>
      <c r="C47">
        <v>26.34</v>
      </c>
      <c r="D47">
        <v>25.99</v>
      </c>
      <c r="E47">
        <v>26.34</v>
      </c>
      <c r="F47">
        <v>22.423743999999999</v>
      </c>
      <c r="G47">
        <v>0</v>
      </c>
      <c r="H47" s="9">
        <f t="shared" si="5"/>
        <v>1.152084147369405E-2</v>
      </c>
      <c r="I47" s="9">
        <f t="shared" si="6"/>
        <v>5.3017085237596857E-2</v>
      </c>
      <c r="J47" s="31">
        <f t="shared" si="9"/>
        <v>1.5856965195361515E-4</v>
      </c>
      <c r="K47" s="9">
        <f t="shared" si="7"/>
        <v>0.15272109593649352</v>
      </c>
      <c r="L47" s="9">
        <f t="shared" si="10"/>
        <v>3.7325467310574465E-4</v>
      </c>
      <c r="O47" s="21">
        <f t="shared" si="8"/>
        <v>337789.04423619754</v>
      </c>
    </row>
    <row r="48" spans="1:15" x14ac:dyDescent="0.25">
      <c r="A48" s="1">
        <v>42826</v>
      </c>
      <c r="B48">
        <v>25.889999</v>
      </c>
      <c r="C48">
        <v>26.049999</v>
      </c>
      <c r="D48">
        <v>25.860001</v>
      </c>
      <c r="E48">
        <v>26.040001</v>
      </c>
      <c r="F48">
        <v>22.168346</v>
      </c>
      <c r="G48">
        <v>0</v>
      </c>
      <c r="H48" s="9">
        <f t="shared" si="5"/>
        <v>1.3585157701750738E-2</v>
      </c>
      <c r="I48" s="9">
        <f t="shared" si="6"/>
        <v>5.6034453396132979E-2</v>
      </c>
      <c r="J48" s="31">
        <f t="shared" si="9"/>
        <v>1.5513378443159719E-4</v>
      </c>
      <c r="K48" s="9">
        <f t="shared" si="7"/>
        <v>0.1086851028866022</v>
      </c>
      <c r="L48" s="9">
        <f t="shared" si="10"/>
        <v>3.729223937876908E-4</v>
      </c>
      <c r="O48" s="21">
        <f t="shared" si="8"/>
        <v>333941.7542243317</v>
      </c>
    </row>
    <row r="49" spans="1:15" x14ac:dyDescent="0.25">
      <c r="A49" s="1">
        <v>42795</v>
      </c>
      <c r="B49">
        <v>26.059999000000001</v>
      </c>
      <c r="C49">
        <v>26.059999000000001</v>
      </c>
      <c r="D49">
        <v>25.799999</v>
      </c>
      <c r="E49">
        <v>25.860001</v>
      </c>
      <c r="F49">
        <v>21.871221999999999</v>
      </c>
      <c r="G49">
        <v>0</v>
      </c>
      <c r="H49" s="9">
        <f t="shared" si="5"/>
        <v>-6.9124476274344399E-3</v>
      </c>
      <c r="I49" s="9">
        <f t="shared" si="6"/>
        <v>4.800676130241132E-2</v>
      </c>
      <c r="J49" s="31">
        <f t="shared" si="9"/>
        <v>1.5871011452303366E-4</v>
      </c>
      <c r="K49" s="9">
        <f t="shared" si="7"/>
        <v>9.2132317895113752E-2</v>
      </c>
      <c r="L49" s="9">
        <f t="shared" si="10"/>
        <v>3.7164808463870222E-4</v>
      </c>
      <c r="O49" s="21">
        <f t="shared" si="8"/>
        <v>329465.90790805034</v>
      </c>
    </row>
    <row r="50" spans="1:15" x14ac:dyDescent="0.25">
      <c r="A50" s="1">
        <v>42767</v>
      </c>
      <c r="B50">
        <v>25.469999000000001</v>
      </c>
      <c r="C50">
        <v>26.059999000000001</v>
      </c>
      <c r="D50">
        <v>25.469999000000001</v>
      </c>
      <c r="E50">
        <v>26.040001</v>
      </c>
      <c r="F50">
        <v>22.023458000000002</v>
      </c>
      <c r="G50">
        <v>0</v>
      </c>
      <c r="H50" s="9">
        <f t="shared" si="5"/>
        <v>1.9577253904965081E-2</v>
      </c>
      <c r="I50" s="9">
        <f t="shared" si="6"/>
        <v>7.1840015083219924E-2</v>
      </c>
      <c r="J50" s="31">
        <f t="shared" si="9"/>
        <v>1.8457198402767699E-4</v>
      </c>
      <c r="K50" s="9">
        <f t="shared" si="7"/>
        <v>0.11273701947489292</v>
      </c>
      <c r="L50" s="9">
        <f t="shared" si="10"/>
        <v>3.724619529219366E-4</v>
      </c>
      <c r="O50" s="21">
        <f t="shared" si="8"/>
        <v>331759.17583593709</v>
      </c>
    </row>
    <row r="51" spans="1:15" x14ac:dyDescent="0.25">
      <c r="A51" s="1">
        <v>42736</v>
      </c>
      <c r="B51">
        <v>25.540001</v>
      </c>
      <c r="C51">
        <v>25.639999</v>
      </c>
      <c r="D51">
        <v>25.459999</v>
      </c>
      <c r="E51">
        <v>25.540001</v>
      </c>
      <c r="F51">
        <v>21.600577999999999</v>
      </c>
      <c r="G51">
        <v>0</v>
      </c>
      <c r="H51" s="9">
        <f t="shared" si="5"/>
        <v>2.2255516151394202E-2</v>
      </c>
      <c r="I51" s="9">
        <f t="shared" si="6"/>
        <v>8.1197349976119104E-2</v>
      </c>
      <c r="J51" s="31">
        <f t="shared" si="9"/>
        <v>1.724343334478447E-4</v>
      </c>
      <c r="K51" s="9">
        <f t="shared" si="7"/>
        <v>8.2949832287646241E-2</v>
      </c>
      <c r="L51" s="9">
        <f t="shared" si="10"/>
        <v>3.6274389126774044E-4</v>
      </c>
      <c r="O51" s="21">
        <f t="shared" si="8"/>
        <v>325388.95367202885</v>
      </c>
    </row>
    <row r="52" spans="1:15" x14ac:dyDescent="0.25">
      <c r="A52" s="1">
        <v>42705</v>
      </c>
      <c r="B52">
        <v>25.559999000000001</v>
      </c>
      <c r="C52">
        <v>25.959999</v>
      </c>
      <c r="D52">
        <v>25.42</v>
      </c>
      <c r="E52">
        <v>25.469999000000001</v>
      </c>
      <c r="F52">
        <v>21.130312</v>
      </c>
      <c r="G52">
        <v>0</v>
      </c>
      <c r="H52" s="9">
        <f t="shared" si="5"/>
        <v>-5.8549246175809708E-3</v>
      </c>
      <c r="I52" s="9">
        <f t="shared" si="6"/>
        <v>6.2413215119108405E-2</v>
      </c>
      <c r="J52" s="31">
        <f t="shared" si="9"/>
        <v>2.0670143480563992E-4</v>
      </c>
      <c r="K52" s="9">
        <f t="shared" si="7"/>
        <v>6.8025821076321588E-2</v>
      </c>
      <c r="L52" s="9">
        <f t="shared" si="10"/>
        <v>3.8285375494826916E-4</v>
      </c>
      <c r="O52" s="21">
        <f t="shared" si="8"/>
        <v>318304.91352793964</v>
      </c>
    </row>
    <row r="53" spans="1:15" x14ac:dyDescent="0.25">
      <c r="A53" s="1">
        <v>42675</v>
      </c>
      <c r="B53">
        <v>25.74</v>
      </c>
      <c r="C53">
        <v>25.809999000000001</v>
      </c>
      <c r="D53">
        <v>25.530000999999999</v>
      </c>
      <c r="E53">
        <v>25.620000999999998</v>
      </c>
      <c r="F53">
        <v>21.254757000000001</v>
      </c>
      <c r="G53">
        <v>0</v>
      </c>
      <c r="H53" s="9">
        <f t="shared" si="5"/>
        <v>-7.3613021999421558E-3</v>
      </c>
      <c r="I53" s="9">
        <f t="shared" si="6"/>
        <v>0.10269545325270095</v>
      </c>
      <c r="J53" s="31">
        <f t="shared" si="9"/>
        <v>3.910751682027369E-4</v>
      </c>
      <c r="K53" s="9">
        <f t="shared" si="7"/>
        <v>0.10893728628387253</v>
      </c>
      <c r="L53" s="9">
        <f t="shared" si="10"/>
        <v>4.2011747509156268E-4</v>
      </c>
      <c r="O53" s="21">
        <f t="shared" si="8"/>
        <v>320179.54060225759</v>
      </c>
    </row>
    <row r="54" spans="1:15" x14ac:dyDescent="0.25">
      <c r="A54" s="1">
        <v>42644</v>
      </c>
      <c r="B54">
        <v>26.09</v>
      </c>
      <c r="C54">
        <v>26.09</v>
      </c>
      <c r="D54">
        <v>25.780000999999999</v>
      </c>
      <c r="E54">
        <v>25.809999000000001</v>
      </c>
      <c r="F54">
        <v>21.412379999999999</v>
      </c>
      <c r="G54">
        <v>0</v>
      </c>
      <c r="H54" s="9">
        <f t="shared" si="5"/>
        <v>-5.5764196686546941E-3</v>
      </c>
      <c r="I54" s="9">
        <f t="shared" si="6"/>
        <v>6.6090089386771619E-2</v>
      </c>
      <c r="J54" s="31">
        <f t="shared" si="9"/>
        <v>3.7916851294283283E-4</v>
      </c>
      <c r="K54" s="9">
        <f t="shared" si="7"/>
        <v>8.6978791700242711E-2</v>
      </c>
      <c r="L54" s="9">
        <f t="shared" si="10"/>
        <v>4.1817283330423374E-4</v>
      </c>
      <c r="O54" s="21">
        <f t="shared" si="8"/>
        <v>322553.95776112459</v>
      </c>
    </row>
    <row r="55" spans="1:15" x14ac:dyDescent="0.25">
      <c r="A55" s="1">
        <v>42614</v>
      </c>
      <c r="B55">
        <v>26.4</v>
      </c>
      <c r="C55">
        <v>26.52</v>
      </c>
      <c r="D55">
        <v>25.9</v>
      </c>
      <c r="E55">
        <v>26.129999000000002</v>
      </c>
      <c r="F55">
        <v>21.532454000000001</v>
      </c>
      <c r="G55">
        <v>0</v>
      </c>
      <c r="H55" s="9">
        <f t="shared" si="5"/>
        <v>-9.8520676972473544E-3</v>
      </c>
      <c r="I55" s="9">
        <f t="shared" si="6"/>
        <v>7.2068392657731212E-2</v>
      </c>
      <c r="J55" s="31">
        <f t="shared" si="9"/>
        <v>4.7081797301892005E-4</v>
      </c>
      <c r="K55" s="9">
        <f t="shared" si="7"/>
        <v>0.10697472940816971</v>
      </c>
      <c r="L55" s="9">
        <f t="shared" si="10"/>
        <v>4.223272046794263E-4</v>
      </c>
      <c r="O55" s="21">
        <f t="shared" si="8"/>
        <v>324362.74052717909</v>
      </c>
    </row>
    <row r="56" spans="1:15" x14ac:dyDescent="0.25">
      <c r="A56" s="1">
        <v>42583</v>
      </c>
      <c r="B56">
        <v>26.290001</v>
      </c>
      <c r="C56">
        <v>26.450001</v>
      </c>
      <c r="D56">
        <v>26.209999</v>
      </c>
      <c r="E56">
        <v>26.389999</v>
      </c>
      <c r="F56">
        <v>21.746704000000001</v>
      </c>
      <c r="G56">
        <v>0</v>
      </c>
      <c r="H56" s="9">
        <f t="shared" si="5"/>
        <v>0</v>
      </c>
      <c r="I56" s="9">
        <f t="shared" si="6"/>
        <v>0.12803211711484602</v>
      </c>
      <c r="J56" s="31">
        <f t="shared" si="9"/>
        <v>4.6863814156407823E-4</v>
      </c>
      <c r="K56" s="9">
        <f t="shared" si="7"/>
        <v>0.13913908785811654</v>
      </c>
      <c r="L56" s="9">
        <f t="shared" si="10"/>
        <v>4.3884918266255755E-4</v>
      </c>
      <c r="O56" s="21">
        <f t="shared" si="8"/>
        <v>327590.18116900971</v>
      </c>
    </row>
    <row r="57" spans="1:15" x14ac:dyDescent="0.25">
      <c r="A57" s="1">
        <v>42552</v>
      </c>
      <c r="B57">
        <v>26.1</v>
      </c>
      <c r="C57">
        <v>26.389999</v>
      </c>
      <c r="D57">
        <v>26.1</v>
      </c>
      <c r="E57">
        <v>26.389999</v>
      </c>
      <c r="F57">
        <v>21.746704000000001</v>
      </c>
      <c r="G57">
        <v>0</v>
      </c>
      <c r="H57" s="9">
        <f t="shared" si="5"/>
        <v>2.1223345200729656E-2</v>
      </c>
      <c r="I57" s="9">
        <f t="shared" si="6"/>
        <v>0.11762909544662871</v>
      </c>
      <c r="J57" s="31">
        <f t="shared" si="9"/>
        <v>5.3105390839127482E-4</v>
      </c>
      <c r="K57" s="9">
        <f t="shared" si="7"/>
        <v>0.11693125342738002</v>
      </c>
      <c r="L57" s="9">
        <f t="shared" si="10"/>
        <v>4.4697270124644439E-4</v>
      </c>
      <c r="O57" s="21">
        <f t="shared" si="8"/>
        <v>327590.18116900971</v>
      </c>
    </row>
    <row r="58" spans="1:15" x14ac:dyDescent="0.25">
      <c r="A58" s="1">
        <v>42522</v>
      </c>
      <c r="B58">
        <v>25.67</v>
      </c>
      <c r="C58">
        <v>26.030000999999999</v>
      </c>
      <c r="D58">
        <v>25.549999</v>
      </c>
      <c r="E58">
        <v>26.030000999999999</v>
      </c>
      <c r="F58">
        <v>21.294758000000002</v>
      </c>
      <c r="G58">
        <v>0</v>
      </c>
      <c r="H58" s="9">
        <f t="shared" si="5"/>
        <v>1.441930420667974E-2</v>
      </c>
      <c r="I58" s="9">
        <f t="shared" si="6"/>
        <v>7.3737105428013344E-2</v>
      </c>
      <c r="J58" s="31">
        <f t="shared" si="9"/>
        <v>5.2716116220952972E-4</v>
      </c>
      <c r="K58" s="9">
        <f t="shared" si="7"/>
        <v>0.11546518517377764</v>
      </c>
      <c r="L58" s="9">
        <f t="shared" si="10"/>
        <v>4.3870014396616271E-4</v>
      </c>
      <c r="O58" s="21">
        <f t="shared" si="8"/>
        <v>320782.111678635</v>
      </c>
    </row>
    <row r="59" spans="1:15" x14ac:dyDescent="0.25">
      <c r="A59" s="1">
        <v>42491</v>
      </c>
      <c r="B59">
        <v>25.530000999999999</v>
      </c>
      <c r="C59">
        <v>25.66</v>
      </c>
      <c r="D59">
        <v>25.379999000000002</v>
      </c>
      <c r="E59">
        <v>25.66</v>
      </c>
      <c r="F59">
        <v>20.992066999999999</v>
      </c>
      <c r="G59">
        <v>0</v>
      </c>
      <c r="H59" s="9">
        <f t="shared" si="5"/>
        <v>5.880153825571559E-3</v>
      </c>
      <c r="I59" s="9">
        <f t="shared" si="6"/>
        <v>7.9123917852982034E-2</v>
      </c>
      <c r="J59" s="31">
        <f t="shared" si="9"/>
        <v>6.2103607175232494E-4</v>
      </c>
      <c r="K59" s="9">
        <f t="shared" si="7"/>
        <v>9.6200704350569141E-2</v>
      </c>
      <c r="L59" s="9">
        <f t="shared" si="10"/>
        <v>4.3485946730762245E-4</v>
      </c>
      <c r="O59" s="21">
        <f t="shared" si="8"/>
        <v>316222.40462931711</v>
      </c>
    </row>
    <row r="60" spans="1:15" x14ac:dyDescent="0.25">
      <c r="A60" s="1">
        <v>42461</v>
      </c>
      <c r="B60">
        <v>25.34</v>
      </c>
      <c r="C60">
        <v>25.620000999999998</v>
      </c>
      <c r="D60">
        <v>25.290001</v>
      </c>
      <c r="E60">
        <v>25.51</v>
      </c>
      <c r="F60">
        <v>20.869351999999999</v>
      </c>
      <c r="G60">
        <v>0</v>
      </c>
      <c r="H60" s="9">
        <f t="shared" si="5"/>
        <v>1.5671860543290859E-2</v>
      </c>
      <c r="I60" s="9">
        <f t="shared" si="6"/>
        <v>4.3719710496070256E-2</v>
      </c>
      <c r="J60" s="31">
        <f t="shared" si="9"/>
        <v>6.2356394287357061E-4</v>
      </c>
      <c r="K60" s="9">
        <f t="shared" si="7"/>
        <v>9.0634202838443992E-2</v>
      </c>
      <c r="L60" s="9">
        <f t="shared" si="10"/>
        <v>4.3746058757891307E-4</v>
      </c>
      <c r="O60" s="21">
        <f t="shared" si="8"/>
        <v>314373.83810253884</v>
      </c>
    </row>
    <row r="61" spans="1:15" x14ac:dyDescent="0.25">
      <c r="A61" s="1">
        <v>42430</v>
      </c>
      <c r="B61">
        <v>24.690000999999999</v>
      </c>
      <c r="C61">
        <v>25.280000999999999</v>
      </c>
      <c r="D61">
        <v>24.690000999999999</v>
      </c>
      <c r="E61">
        <v>25.280000999999999</v>
      </c>
      <c r="F61">
        <v>20.547336999999999</v>
      </c>
      <c r="G61">
        <v>0</v>
      </c>
      <c r="H61" s="9">
        <f t="shared" si="5"/>
        <v>2.8478326527478167E-2</v>
      </c>
      <c r="I61" s="9">
        <f t="shared" si="6"/>
        <v>2.6024553378043176E-2</v>
      </c>
      <c r="J61" s="31">
        <f t="shared" si="9"/>
        <v>6.1644146734809687E-4</v>
      </c>
      <c r="K61" s="9">
        <f t="shared" si="7"/>
        <v>8.6819173594075316E-2</v>
      </c>
      <c r="L61" s="9">
        <f t="shared" si="10"/>
        <v>4.4360091900788406E-4</v>
      </c>
      <c r="O61" s="21">
        <f t="shared" si="8"/>
        <v>309523.03624359326</v>
      </c>
    </row>
    <row r="62" spans="1:15" x14ac:dyDescent="0.25">
      <c r="A62" s="1">
        <v>42401</v>
      </c>
      <c r="B62">
        <v>24.42</v>
      </c>
      <c r="C62">
        <v>24.690000999999999</v>
      </c>
      <c r="D62">
        <v>24.24</v>
      </c>
      <c r="E62">
        <v>24.58</v>
      </c>
      <c r="F62">
        <v>19.978386</v>
      </c>
      <c r="G62">
        <v>0</v>
      </c>
      <c r="H62" s="9">
        <f t="shared" si="5"/>
        <v>4.4954046656094909E-3</v>
      </c>
      <c r="I62" s="9">
        <f t="shared" si="6"/>
        <v>9.4095891552964661E-3</v>
      </c>
      <c r="J62" s="31">
        <f t="shared" si="9"/>
        <v>5.6062672169798517E-4</v>
      </c>
      <c r="K62" s="9">
        <f t="shared" si="7"/>
        <v>7.8697210770112214E-2</v>
      </c>
      <c r="L62" s="9">
        <f t="shared" si="10"/>
        <v>4.1802449803192367E-4</v>
      </c>
      <c r="O62" s="21">
        <f t="shared" si="8"/>
        <v>300952.41509722144</v>
      </c>
    </row>
    <row r="63" spans="1:15" x14ac:dyDescent="0.25">
      <c r="A63" s="1">
        <v>42370</v>
      </c>
      <c r="B63">
        <v>24.43</v>
      </c>
      <c r="C63">
        <v>24.469999000000001</v>
      </c>
      <c r="D63">
        <v>23.93</v>
      </c>
      <c r="E63">
        <v>24.469999000000001</v>
      </c>
      <c r="F63">
        <v>19.888977000000001</v>
      </c>
      <c r="G63">
        <v>0</v>
      </c>
      <c r="H63" s="9">
        <f t="shared" si="5"/>
        <v>3.1838872951948753E-2</v>
      </c>
      <c r="I63" s="9">
        <f t="shared" si="6"/>
        <v>-2.8616684922572215E-3</v>
      </c>
      <c r="J63" s="31">
        <f t="shared" si="9"/>
        <v>5.6449093729179893E-4</v>
      </c>
      <c r="K63" s="9">
        <f t="shared" si="7"/>
        <v>7.4294441496149388E-2</v>
      </c>
      <c r="L63" s="9">
        <f t="shared" si="10"/>
        <v>4.3039291127220725E-4</v>
      </c>
      <c r="O63" s="21">
        <f t="shared" si="8"/>
        <v>299605.56683423225</v>
      </c>
    </row>
    <row r="64" spans="1:15" x14ac:dyDescent="0.25">
      <c r="A64" s="1">
        <v>42339</v>
      </c>
      <c r="B64">
        <v>25.700001</v>
      </c>
      <c r="C64">
        <v>25.700001</v>
      </c>
      <c r="D64">
        <v>24.4</v>
      </c>
      <c r="E64">
        <v>24.52</v>
      </c>
      <c r="F64">
        <v>19.275274</v>
      </c>
      <c r="G64">
        <v>0</v>
      </c>
      <c r="H64" s="9">
        <f t="shared" si="5"/>
        <v>-4.0313193507003166E-2</v>
      </c>
      <c r="I64" s="9">
        <f t="shared" si="6"/>
        <v>-2.5736565540486436E-2</v>
      </c>
      <c r="J64" s="31">
        <f t="shared" si="9"/>
        <v>5.6669815131888031E-4</v>
      </c>
      <c r="K64" s="9">
        <f t="shared" si="7"/>
        <v>6.2591218231523901E-2</v>
      </c>
      <c r="L64" s="9">
        <f t="shared" si="10"/>
        <v>4.314885381034206E-4</v>
      </c>
      <c r="O64" s="21">
        <f t="shared" si="8"/>
        <v>290360.80602110096</v>
      </c>
    </row>
    <row r="65" spans="1:15" x14ac:dyDescent="0.25">
      <c r="A65" s="1">
        <v>42309</v>
      </c>
      <c r="B65">
        <v>25.620000999999998</v>
      </c>
      <c r="C65">
        <v>25.620000999999998</v>
      </c>
      <c r="D65">
        <v>25.209999</v>
      </c>
      <c r="E65">
        <v>25.549999</v>
      </c>
      <c r="F65">
        <v>20.084962999999998</v>
      </c>
      <c r="G65">
        <v>0</v>
      </c>
      <c r="H65" s="9">
        <f t="shared" si="5"/>
        <v>0</v>
      </c>
      <c r="I65" s="9">
        <f t="shared" si="6"/>
        <v>4.7904916736144471E-2</v>
      </c>
      <c r="J65" s="31">
        <f t="shared" si="9"/>
        <v>4.822088747373594E-4</v>
      </c>
      <c r="K65" s="9">
        <f t="shared" si="7"/>
        <v>0.14297808681903407</v>
      </c>
      <c r="L65" s="9">
        <f t="shared" si="10"/>
        <v>3.8753941151801753E-4</v>
      </c>
      <c r="O65" s="21">
        <f t="shared" si="8"/>
        <v>302557.88040076575</v>
      </c>
    </row>
    <row r="66" spans="1:15" x14ac:dyDescent="0.25">
      <c r="A66" s="1">
        <v>42278</v>
      </c>
      <c r="B66">
        <v>24.700001</v>
      </c>
      <c r="C66">
        <v>25.66</v>
      </c>
      <c r="D66">
        <v>24.700001</v>
      </c>
      <c r="E66">
        <v>25.549999</v>
      </c>
      <c r="F66">
        <v>20.084962999999998</v>
      </c>
      <c r="G66">
        <v>0</v>
      </c>
      <c r="H66" s="9">
        <f t="shared" si="5"/>
        <v>4.1835274672582391E-2</v>
      </c>
      <c r="I66" s="9">
        <f t="shared" si="6"/>
        <v>1.9593749647824354E-2</v>
      </c>
      <c r="J66" s="31">
        <f t="shared" si="9"/>
        <v>4.914358805566438E-4</v>
      </c>
      <c r="K66" s="9">
        <f t="shared" si="7"/>
        <v>0.11209919644109871</v>
      </c>
      <c r="L66" s="9">
        <f t="shared" si="10"/>
        <v>3.8696287846469619E-4</v>
      </c>
      <c r="O66" s="21">
        <f t="shared" si="8"/>
        <v>302557.88040076575</v>
      </c>
    </row>
    <row r="67" spans="1:15" x14ac:dyDescent="0.25">
      <c r="A67" s="1">
        <v>42248</v>
      </c>
      <c r="B67">
        <v>24.629999000000002</v>
      </c>
      <c r="C67">
        <v>24.98</v>
      </c>
      <c r="D67">
        <v>24.52</v>
      </c>
      <c r="E67">
        <v>24.709999</v>
      </c>
      <c r="F67">
        <v>19.278444</v>
      </c>
      <c r="G67">
        <v>0</v>
      </c>
      <c r="H67" s="9">
        <f t="shared" si="5"/>
        <v>-9.2222743575998568E-3</v>
      </c>
      <c r="I67" s="9">
        <f t="shared" si="6"/>
        <v>-8.9030107617760635E-3</v>
      </c>
      <c r="J67" s="31">
        <f t="shared" si="9"/>
        <v>3.7295756316750578E-4</v>
      </c>
      <c r="K67" s="9">
        <f t="shared" si="7"/>
        <v>7.5867504928853052E-2</v>
      </c>
      <c r="L67" s="9">
        <f t="shared" si="10"/>
        <v>3.5141497499329566E-4</v>
      </c>
      <c r="O67" s="21">
        <f t="shared" si="8"/>
        <v>290408.55858508981</v>
      </c>
    </row>
    <row r="68" spans="1:15" x14ac:dyDescent="0.25">
      <c r="A68" s="1">
        <v>42217</v>
      </c>
      <c r="B68">
        <v>25.440000999999999</v>
      </c>
      <c r="C68">
        <v>25.48</v>
      </c>
      <c r="D68">
        <v>24.49</v>
      </c>
      <c r="E68">
        <v>24.940000999999999</v>
      </c>
      <c r="F68">
        <v>19.457889999999999</v>
      </c>
      <c r="G68">
        <v>0</v>
      </c>
      <c r="H68" s="9">
        <f t="shared" si="5"/>
        <v>-1.8882558499294336E-2</v>
      </c>
      <c r="I68" s="9">
        <f t="shared" si="6"/>
        <v>1.9246092016682859E-2</v>
      </c>
      <c r="J68" s="31">
        <f t="shared" si="9"/>
        <v>4.0082282930198023E-4</v>
      </c>
      <c r="K68" s="9">
        <f t="shared" si="7"/>
        <v>0.11673255682351667</v>
      </c>
      <c r="L68" s="9">
        <f t="shared" si="10"/>
        <v>3.4365990026210083E-4</v>
      </c>
      <c r="O68" s="21">
        <f t="shared" si="8"/>
        <v>293111.71524046402</v>
      </c>
    </row>
    <row r="69" spans="1:15" x14ac:dyDescent="0.25">
      <c r="A69" s="1">
        <v>42186</v>
      </c>
      <c r="B69">
        <v>25.120000999999998</v>
      </c>
      <c r="C69">
        <v>25.42</v>
      </c>
      <c r="D69">
        <v>25.110001</v>
      </c>
      <c r="E69">
        <v>25.42</v>
      </c>
      <c r="F69">
        <v>19.832376</v>
      </c>
      <c r="G69">
        <v>0</v>
      </c>
      <c r="H69" s="9">
        <f t="shared" si="5"/>
        <v>1.950852621866412E-2</v>
      </c>
      <c r="I69" s="9">
        <f t="shared" si="6"/>
        <v>1.8609559596851462E-2</v>
      </c>
      <c r="J69" s="31">
        <f t="shared" si="9"/>
        <v>3.9203470989979209E-4</v>
      </c>
      <c r="K69" s="9">
        <f t="shared" si="7"/>
        <v>0.14840436084274791</v>
      </c>
      <c r="L69" s="9">
        <f t="shared" si="10"/>
        <v>3.4337835228507278E-4</v>
      </c>
      <c r="O69" s="21">
        <f t="shared" si="8"/>
        <v>298752.93501267675</v>
      </c>
    </row>
    <row r="70" spans="1:15" x14ac:dyDescent="0.25">
      <c r="A70" s="1">
        <v>42156</v>
      </c>
      <c r="B70">
        <v>25.75</v>
      </c>
      <c r="C70">
        <v>25.75</v>
      </c>
      <c r="D70">
        <v>25.110001</v>
      </c>
      <c r="E70">
        <v>25.110001</v>
      </c>
      <c r="F70">
        <v>19.452878999999999</v>
      </c>
      <c r="G70">
        <v>0</v>
      </c>
      <c r="H70" s="9">
        <f t="shared" si="5"/>
        <v>-2.7121051089890824E-2</v>
      </c>
      <c r="I70" s="9">
        <f t="shared" si="6"/>
        <v>1.8983605068350062E-2</v>
      </c>
      <c r="J70" s="31">
        <f t="shared" si="9"/>
        <v>3.6825867321453837E-4</v>
      </c>
      <c r="K70" s="9">
        <f t="shared" si="7"/>
        <v>0.10531169409773072</v>
      </c>
      <c r="L70" s="9">
        <f t="shared" si="10"/>
        <v>3.5829943714174974E-4</v>
      </c>
      <c r="O70" s="21">
        <f t="shared" si="8"/>
        <v>293036.23003600095</v>
      </c>
    </row>
    <row r="71" spans="1:15" x14ac:dyDescent="0.25">
      <c r="A71" s="1">
        <v>42125</v>
      </c>
      <c r="B71">
        <v>25.85</v>
      </c>
      <c r="C71">
        <v>25.889999</v>
      </c>
      <c r="D71">
        <v>25.629999000000002</v>
      </c>
      <c r="E71">
        <v>25.809999000000001</v>
      </c>
      <c r="F71">
        <v>19.995169000000001</v>
      </c>
      <c r="G71">
        <v>0</v>
      </c>
      <c r="H71" s="9">
        <f t="shared" si="5"/>
        <v>-1.5477751231949926E-3</v>
      </c>
      <c r="I71" s="9">
        <f t="shared" si="6"/>
        <v>4.4142929870063165E-2</v>
      </c>
      <c r="J71" s="31">
        <f t="shared" si="9"/>
        <v>2.8805364579181995E-4</v>
      </c>
      <c r="K71" s="9">
        <f t="shared" si="7"/>
        <v>0.16869070457163152</v>
      </c>
      <c r="L71" s="9">
        <f t="shared" si="10"/>
        <v>3.4942497813719714E-4</v>
      </c>
      <c r="O71" s="21">
        <f t="shared" si="8"/>
        <v>301205.23253615649</v>
      </c>
    </row>
    <row r="72" spans="1:15" x14ac:dyDescent="0.25">
      <c r="A72" s="1">
        <v>42095</v>
      </c>
      <c r="B72">
        <v>25.77</v>
      </c>
      <c r="C72">
        <v>26.040001</v>
      </c>
      <c r="D72">
        <v>25.76</v>
      </c>
      <c r="E72">
        <v>25.85</v>
      </c>
      <c r="F72">
        <v>20.026164999999999</v>
      </c>
      <c r="G72">
        <v>0</v>
      </c>
      <c r="H72" s="9">
        <f t="shared" si="5"/>
        <v>1.1823627044055316E-2</v>
      </c>
      <c r="I72" s="9">
        <f t="shared" si="6"/>
        <v>4.6569174772946823E-2</v>
      </c>
      <c r="J72" s="31">
        <f t="shared" si="9"/>
        <v>2.9032368715080337E-4</v>
      </c>
      <c r="K72" s="9">
        <f t="shared" si="7"/>
        <v>0.14260025512879268</v>
      </c>
      <c r="L72" s="9">
        <f t="shared" si="10"/>
        <v>3.5600330182664877E-4</v>
      </c>
      <c r="O72" s="21">
        <f t="shared" si="8"/>
        <v>301672.15319022501</v>
      </c>
    </row>
    <row r="73" spans="1:15" x14ac:dyDescent="0.25">
      <c r="A73" s="1">
        <v>42064</v>
      </c>
      <c r="B73">
        <v>25.870000999999998</v>
      </c>
      <c r="C73">
        <v>25.940000999999999</v>
      </c>
      <c r="D73">
        <v>25.48</v>
      </c>
      <c r="E73">
        <v>25.719999000000001</v>
      </c>
      <c r="F73">
        <v>19.792149999999999</v>
      </c>
      <c r="G73">
        <v>0</v>
      </c>
      <c r="H73" s="9">
        <f t="shared" si="5"/>
        <v>-7.7161118970085728E-3</v>
      </c>
      <c r="I73" s="9">
        <f t="shared" si="6"/>
        <v>4.6874741318058806E-2</v>
      </c>
      <c r="J73" s="31">
        <f t="shared" si="9"/>
        <v>3.0824931491259944E-4</v>
      </c>
      <c r="K73" s="9">
        <f t="shared" si="7"/>
        <v>0.11946416805726642</v>
      </c>
      <c r="L73" s="9">
        <f t="shared" si="10"/>
        <v>3.7363696520074311E-4</v>
      </c>
      <c r="O73" s="21">
        <f t="shared" si="8"/>
        <v>298146.97455872915</v>
      </c>
    </row>
    <row r="74" spans="1:15" x14ac:dyDescent="0.25">
      <c r="A74" s="1">
        <v>42036</v>
      </c>
      <c r="B74">
        <v>25.82</v>
      </c>
      <c r="C74">
        <v>26</v>
      </c>
      <c r="D74">
        <v>25.690000999999999</v>
      </c>
      <c r="E74">
        <v>25.92</v>
      </c>
      <c r="F74">
        <v>19.946055999999999</v>
      </c>
      <c r="G74">
        <v>0</v>
      </c>
      <c r="H74" s="9">
        <f t="shared" ref="H74:H137" si="13">(F74-F75)/F75</f>
        <v>8.1679265613441576E-3</v>
      </c>
      <c r="I74" s="9">
        <f t="shared" ref="I74:I137" si="14">(F74-F85)/F85</f>
        <v>7.6951610258429268E-2</v>
      </c>
      <c r="J74" s="31">
        <f t="shared" si="9"/>
        <v>2.9396222238377013E-4</v>
      </c>
      <c r="K74" s="9">
        <f t="shared" ref="K74:K137" si="15">(F74-F97)/F97</f>
        <v>0.15833620506523546</v>
      </c>
      <c r="L74" s="9">
        <f t="shared" si="10"/>
        <v>3.6514184212377911E-4</v>
      </c>
      <c r="O74" s="21">
        <f t="shared" ref="O74:O137" si="16">O75+O75*H74</f>
        <v>300465.39920013677</v>
      </c>
    </row>
    <row r="75" spans="1:15" x14ac:dyDescent="0.25">
      <c r="A75" s="1">
        <v>42005</v>
      </c>
      <c r="B75">
        <v>25.620000999999998</v>
      </c>
      <c r="C75">
        <v>25.889999</v>
      </c>
      <c r="D75">
        <v>25.51</v>
      </c>
      <c r="E75">
        <v>25.709999</v>
      </c>
      <c r="F75">
        <v>19.784458000000001</v>
      </c>
      <c r="G75">
        <v>0</v>
      </c>
      <c r="H75" s="9">
        <f t="shared" si="13"/>
        <v>3.2226487704246701E-2</v>
      </c>
      <c r="I75" s="9">
        <f t="shared" si="14"/>
        <v>6.8648893174044351E-2</v>
      </c>
      <c r="J75" s="31">
        <f t="shared" ref="J75:J138" si="17">VAR(H75:H86)</f>
        <v>3.1091300490752313E-4</v>
      </c>
      <c r="K75" s="9">
        <f t="shared" si="15"/>
        <v>0.15544815592488995</v>
      </c>
      <c r="L75" s="9">
        <f t="shared" ref="L75:L138" si="18">VAR(H75:H98)</f>
        <v>3.6641600037881986E-4</v>
      </c>
      <c r="O75" s="21">
        <f t="shared" si="16"/>
        <v>298031.10303752986</v>
      </c>
    </row>
    <row r="76" spans="1:15" x14ac:dyDescent="0.25">
      <c r="A76" s="1">
        <v>41974</v>
      </c>
      <c r="B76">
        <v>26.25</v>
      </c>
      <c r="C76">
        <v>26.33</v>
      </c>
      <c r="D76">
        <v>25.34</v>
      </c>
      <c r="E76">
        <v>25.57</v>
      </c>
      <c r="F76">
        <v>19.166779999999999</v>
      </c>
      <c r="G76">
        <v>0</v>
      </c>
      <c r="H76" s="9">
        <f t="shared" si="13"/>
        <v>-2.7016923612210402E-2</v>
      </c>
      <c r="I76" s="9">
        <f t="shared" si="14"/>
        <v>5.6610251546909657E-2</v>
      </c>
      <c r="J76" s="31">
        <f t="shared" si="17"/>
        <v>3.1119449160570839E-4</v>
      </c>
      <c r="K76" s="9">
        <f t="shared" si="15"/>
        <v>0.13310350188985759</v>
      </c>
      <c r="L76" s="9">
        <f t="shared" si="18"/>
        <v>3.7821506053406831E-4</v>
      </c>
      <c r="O76" s="21">
        <f t="shared" si="16"/>
        <v>288726.46322065865</v>
      </c>
    </row>
    <row r="77" spans="1:15" x14ac:dyDescent="0.25">
      <c r="A77" s="1">
        <v>41944</v>
      </c>
      <c r="B77">
        <v>25.93</v>
      </c>
      <c r="C77">
        <v>26.280000999999999</v>
      </c>
      <c r="D77">
        <v>25.93</v>
      </c>
      <c r="E77">
        <v>26.280000999999999</v>
      </c>
      <c r="F77">
        <v>19.698986000000001</v>
      </c>
      <c r="G77">
        <v>0</v>
      </c>
      <c r="H77" s="9">
        <f t="shared" si="13"/>
        <v>1.2716882941689954E-2</v>
      </c>
      <c r="I77" s="9">
        <f t="shared" si="14"/>
        <v>0.12101323415706268</v>
      </c>
      <c r="J77" s="31">
        <f t="shared" si="17"/>
        <v>3.1118977544509081E-4</v>
      </c>
      <c r="K77" s="9">
        <f t="shared" si="15"/>
        <v>0.20777296476254437</v>
      </c>
      <c r="L77" s="9">
        <f t="shared" si="18"/>
        <v>3.5936169446542038E-4</v>
      </c>
      <c r="O77" s="21">
        <f t="shared" si="16"/>
        <v>296743.56135006872</v>
      </c>
    </row>
    <row r="78" spans="1:15" x14ac:dyDescent="0.25">
      <c r="A78" s="1">
        <v>41913</v>
      </c>
      <c r="B78">
        <v>25.629999000000002</v>
      </c>
      <c r="C78">
        <v>25.950001</v>
      </c>
      <c r="D78">
        <v>25.35</v>
      </c>
      <c r="E78">
        <v>25.950001</v>
      </c>
      <c r="F78">
        <v>19.451622</v>
      </c>
      <c r="G78">
        <v>0</v>
      </c>
      <c r="H78" s="9">
        <f t="shared" si="13"/>
        <v>1.8917760707133923E-2</v>
      </c>
      <c r="I78" s="9">
        <f t="shared" si="14"/>
        <v>7.7031269396712343E-2</v>
      </c>
      <c r="J78" s="31">
        <f t="shared" si="17"/>
        <v>3.084708856348687E-4</v>
      </c>
      <c r="K78" s="9">
        <f t="shared" si="15"/>
        <v>0.16885183673805398</v>
      </c>
      <c r="L78" s="9">
        <f t="shared" si="18"/>
        <v>3.5870419513215734E-4</v>
      </c>
      <c r="O78" s="21">
        <f t="shared" si="16"/>
        <v>293017.29471330892</v>
      </c>
    </row>
    <row r="79" spans="1:15" x14ac:dyDescent="0.25">
      <c r="A79" s="1">
        <v>41883</v>
      </c>
      <c r="B79">
        <v>26.049999</v>
      </c>
      <c r="C79">
        <v>26.1</v>
      </c>
      <c r="D79">
        <v>25.65</v>
      </c>
      <c r="E79">
        <v>25.65</v>
      </c>
      <c r="F79">
        <v>19.090472999999999</v>
      </c>
      <c r="G79">
        <v>0</v>
      </c>
      <c r="H79" s="9">
        <f t="shared" si="13"/>
        <v>-1.9495279081760901E-2</v>
      </c>
      <c r="I79" s="9">
        <f t="shared" si="14"/>
        <v>6.5377452372278336E-2</v>
      </c>
      <c r="J79" s="31">
        <f t="shared" si="17"/>
        <v>3.3654387089648369E-4</v>
      </c>
      <c r="K79" s="9">
        <f t="shared" si="15"/>
        <v>0.15042331093990505</v>
      </c>
      <c r="L79" s="9">
        <f t="shared" si="18"/>
        <v>3.5257843197429584E-4</v>
      </c>
      <c r="O79" s="21">
        <f t="shared" si="16"/>
        <v>287576.98217955633</v>
      </c>
    </row>
    <row r="80" spans="1:15" x14ac:dyDescent="0.25">
      <c r="A80" s="1">
        <v>41852</v>
      </c>
      <c r="B80">
        <v>25.65</v>
      </c>
      <c r="C80">
        <v>26.16</v>
      </c>
      <c r="D80">
        <v>25.6</v>
      </c>
      <c r="E80">
        <v>26.16</v>
      </c>
      <c r="F80">
        <v>19.470047000000001</v>
      </c>
      <c r="G80">
        <v>0</v>
      </c>
      <c r="H80" s="9">
        <f t="shared" si="13"/>
        <v>1.988290180133314E-2</v>
      </c>
      <c r="I80" s="9">
        <f t="shared" si="14"/>
        <v>0.1174302747000853</v>
      </c>
      <c r="J80" s="31">
        <f t="shared" si="17"/>
        <v>2.6283104357750135E-4</v>
      </c>
      <c r="K80" s="9">
        <f t="shared" si="15"/>
        <v>0.18482580759801945</v>
      </c>
      <c r="L80" s="9">
        <f t="shared" si="18"/>
        <v>3.2374680935050407E-4</v>
      </c>
      <c r="O80" s="21">
        <f t="shared" si="16"/>
        <v>293294.84707655618</v>
      </c>
    </row>
    <row r="81" spans="1:15" x14ac:dyDescent="0.25">
      <c r="A81" s="1">
        <v>41821</v>
      </c>
      <c r="B81">
        <v>25.92</v>
      </c>
      <c r="C81">
        <v>26.07</v>
      </c>
      <c r="D81">
        <v>25.65</v>
      </c>
      <c r="E81">
        <v>25.65</v>
      </c>
      <c r="F81">
        <v>19.090472999999999</v>
      </c>
      <c r="G81">
        <v>0</v>
      </c>
      <c r="H81" s="9">
        <f t="shared" si="13"/>
        <v>-3.1000782826425171E-3</v>
      </c>
      <c r="I81" s="9">
        <f t="shared" si="14"/>
        <v>0.10544407002724916</v>
      </c>
      <c r="J81" s="31">
        <f t="shared" si="17"/>
        <v>3.1893375965200843E-4</v>
      </c>
      <c r="K81" s="9">
        <f t="shared" si="15"/>
        <v>0.16315419862062702</v>
      </c>
      <c r="L81" s="9">
        <f t="shared" si="18"/>
        <v>3.1664295308624573E-4</v>
      </c>
      <c r="O81" s="21">
        <f t="shared" si="16"/>
        <v>287576.98217955633</v>
      </c>
    </row>
    <row r="82" spans="1:15" x14ac:dyDescent="0.25">
      <c r="A82" s="1">
        <v>41791</v>
      </c>
      <c r="B82">
        <v>25.860001</v>
      </c>
      <c r="C82">
        <v>26.030000999999999</v>
      </c>
      <c r="D82">
        <v>25.790001</v>
      </c>
      <c r="E82">
        <v>25.91</v>
      </c>
      <c r="F82">
        <v>19.149839</v>
      </c>
      <c r="G82">
        <v>0</v>
      </c>
      <c r="H82" s="9">
        <f t="shared" si="13"/>
        <v>7.7229960228502724E-4</v>
      </c>
      <c r="I82" s="9">
        <f t="shared" si="14"/>
        <v>8.809297517291885E-2</v>
      </c>
      <c r="J82" s="31">
        <f t="shared" si="17"/>
        <v>3.4499668005374691E-4</v>
      </c>
      <c r="K82" s="9">
        <f t="shared" si="15"/>
        <v>0.1730100192436515</v>
      </c>
      <c r="L82" s="9">
        <f t="shared" si="18"/>
        <v>3.4022748692636611E-4</v>
      </c>
      <c r="O82" s="21">
        <f t="shared" si="16"/>
        <v>288471.26568547427</v>
      </c>
    </row>
    <row r="83" spans="1:15" x14ac:dyDescent="0.25">
      <c r="A83" s="1">
        <v>41760</v>
      </c>
      <c r="B83">
        <v>25.610001</v>
      </c>
      <c r="C83">
        <v>25.889999</v>
      </c>
      <c r="D83">
        <v>25.540001</v>
      </c>
      <c r="E83">
        <v>25.889999</v>
      </c>
      <c r="F83">
        <v>19.135061</v>
      </c>
      <c r="G83">
        <v>0</v>
      </c>
      <c r="H83" s="9">
        <f t="shared" si="13"/>
        <v>1.2119048940124067E-2</v>
      </c>
      <c r="I83" s="9">
        <f t="shared" si="14"/>
        <v>0.11841855010633558</v>
      </c>
      <c r="J83" s="31">
        <f t="shared" si="17"/>
        <v>4.349354933079481E-4</v>
      </c>
      <c r="K83" s="9">
        <f t="shared" si="15"/>
        <v>0.21079642245757921</v>
      </c>
      <c r="L83" s="9">
        <f t="shared" si="18"/>
        <v>3.3809919359450476E-4</v>
      </c>
      <c r="O83" s="21">
        <f t="shared" si="16"/>
        <v>288248.65136666462</v>
      </c>
    </row>
    <row r="84" spans="1:15" x14ac:dyDescent="0.25">
      <c r="A84" s="1">
        <v>41730</v>
      </c>
      <c r="B84">
        <v>25.280000999999999</v>
      </c>
      <c r="C84">
        <v>25.58</v>
      </c>
      <c r="D84">
        <v>25.219999000000001</v>
      </c>
      <c r="E84">
        <v>25.58</v>
      </c>
      <c r="F84">
        <v>18.905939</v>
      </c>
      <c r="G84">
        <v>0</v>
      </c>
      <c r="H84" s="9">
        <f t="shared" si="13"/>
        <v>2.0792353611041668E-2</v>
      </c>
      <c r="I84" s="9">
        <f t="shared" si="14"/>
        <v>7.8685346138384099E-2</v>
      </c>
      <c r="J84" s="31">
        <f t="shared" si="17"/>
        <v>4.5363547968264319E-4</v>
      </c>
      <c r="K84" s="9">
        <f t="shared" si="15"/>
        <v>0.21006652379139526</v>
      </c>
      <c r="L84" s="9">
        <f t="shared" si="18"/>
        <v>3.5917014624804901E-4</v>
      </c>
      <c r="O84" s="21">
        <f t="shared" si="16"/>
        <v>284797.180399395</v>
      </c>
    </row>
    <row r="85" spans="1:15" x14ac:dyDescent="0.25">
      <c r="A85" s="1">
        <v>41699</v>
      </c>
      <c r="B85">
        <v>25.209999</v>
      </c>
      <c r="C85">
        <v>25.389999</v>
      </c>
      <c r="D85">
        <v>25.15</v>
      </c>
      <c r="E85">
        <v>25.280000999999999</v>
      </c>
      <c r="F85">
        <v>18.520847</v>
      </c>
      <c r="G85">
        <v>0</v>
      </c>
      <c r="H85" s="9">
        <f t="shared" si="13"/>
        <v>3.9549464513097835E-4</v>
      </c>
      <c r="I85" s="9">
        <f t="shared" si="14"/>
        <v>4.7557975185662953E-2</v>
      </c>
      <c r="J85" s="31">
        <f t="shared" si="17"/>
        <v>4.7278419261266921E-4</v>
      </c>
      <c r="K85" s="9">
        <f t="shared" si="15"/>
        <v>0.16848454863417853</v>
      </c>
      <c r="L85" s="9">
        <f t="shared" si="18"/>
        <v>3.5576137928740878E-4</v>
      </c>
      <c r="O85" s="21">
        <f t="shared" si="16"/>
        <v>278996.19290047395</v>
      </c>
    </row>
    <row r="86" spans="1:15" x14ac:dyDescent="0.25">
      <c r="A86" s="1">
        <v>41671</v>
      </c>
      <c r="B86">
        <v>24.620000999999998</v>
      </c>
      <c r="C86">
        <v>25.27</v>
      </c>
      <c r="D86">
        <v>24.57</v>
      </c>
      <c r="E86">
        <v>25.27</v>
      </c>
      <c r="F86">
        <v>18.513525000000001</v>
      </c>
      <c r="G86">
        <v>0</v>
      </c>
      <c r="H86" s="9">
        <f t="shared" si="13"/>
        <v>2.0598155103256924E-2</v>
      </c>
      <c r="I86" s="9">
        <f t="shared" si="14"/>
        <v>7.5144193462625714E-2</v>
      </c>
      <c r="J86" s="31">
        <f t="shared" si="17"/>
        <v>4.6943785594558656E-4</v>
      </c>
      <c r="K86" s="9">
        <f t="shared" si="15"/>
        <v>0.18837291629022243</v>
      </c>
      <c r="L86" s="9">
        <f t="shared" si="18"/>
        <v>3.5865734951105401E-4</v>
      </c>
      <c r="O86" s="21">
        <f t="shared" si="16"/>
        <v>278885.89502239006</v>
      </c>
    </row>
    <row r="87" spans="1:15" x14ac:dyDescent="0.25">
      <c r="A87" s="1">
        <v>41640</v>
      </c>
      <c r="B87">
        <v>24.780000999999999</v>
      </c>
      <c r="C87">
        <v>24.99</v>
      </c>
      <c r="D87">
        <v>24.700001</v>
      </c>
      <c r="E87">
        <v>24.76</v>
      </c>
      <c r="F87">
        <v>18.139876999999998</v>
      </c>
      <c r="G87">
        <v>0</v>
      </c>
      <c r="H87" s="9">
        <f t="shared" si="13"/>
        <v>3.2288777857972614E-2</v>
      </c>
      <c r="I87" s="9">
        <f t="shared" si="14"/>
        <v>5.9401648928382178E-2</v>
      </c>
      <c r="J87" s="31">
        <f t="shared" si="17"/>
        <v>4.5423342199308762E-4</v>
      </c>
      <c r="K87" s="9">
        <f t="shared" si="15"/>
        <v>0.16045133290638147</v>
      </c>
      <c r="L87" s="9">
        <f t="shared" si="18"/>
        <v>3.5215894210284407E-4</v>
      </c>
      <c r="O87" s="21">
        <f t="shared" si="16"/>
        <v>273257.29879863869</v>
      </c>
    </row>
    <row r="88" spans="1:15" x14ac:dyDescent="0.25">
      <c r="A88" s="1">
        <v>41609</v>
      </c>
      <c r="B88">
        <v>25.48</v>
      </c>
      <c r="C88">
        <v>25.549999</v>
      </c>
      <c r="D88">
        <v>24.540001</v>
      </c>
      <c r="E88">
        <v>24.85</v>
      </c>
      <c r="F88">
        <v>17.572482999999998</v>
      </c>
      <c r="G88">
        <v>0</v>
      </c>
      <c r="H88" s="9">
        <f t="shared" si="13"/>
        <v>-2.7016170068380637E-2</v>
      </c>
      <c r="I88" s="9">
        <f t="shared" si="14"/>
        <v>3.885170196558782E-2</v>
      </c>
      <c r="J88" s="31">
        <f t="shared" si="17"/>
        <v>4.7912076730871633E-4</v>
      </c>
      <c r="K88" s="9">
        <f t="shared" si="15"/>
        <v>0.13859100579296993</v>
      </c>
      <c r="L88" s="9">
        <f t="shared" si="18"/>
        <v>3.4471049606933678E-4</v>
      </c>
      <c r="O88" s="21">
        <f t="shared" si="16"/>
        <v>264710.13214505248</v>
      </c>
    </row>
    <row r="89" spans="1:15" x14ac:dyDescent="0.25">
      <c r="A89" s="1">
        <v>41579</v>
      </c>
      <c r="B89">
        <v>25.33</v>
      </c>
      <c r="C89">
        <v>25.559999000000001</v>
      </c>
      <c r="D89">
        <v>25.299999</v>
      </c>
      <c r="E89">
        <v>25.540001</v>
      </c>
      <c r="F89">
        <v>18.060406</v>
      </c>
      <c r="G89">
        <v>0</v>
      </c>
      <c r="H89" s="9">
        <f t="shared" si="13"/>
        <v>7.8927501214354941E-3</v>
      </c>
      <c r="I89" s="9">
        <f t="shared" si="14"/>
        <v>0.10730928482487596</v>
      </c>
      <c r="J89" s="31">
        <f t="shared" si="17"/>
        <v>4.401305304395657E-4</v>
      </c>
      <c r="K89" s="9">
        <f t="shared" si="15"/>
        <v>0.20374787740896627</v>
      </c>
      <c r="L89" s="9">
        <f t="shared" si="18"/>
        <v>2.9511248333404216E-4</v>
      </c>
      <c r="O89" s="21">
        <f t="shared" si="16"/>
        <v>272060.15557694947</v>
      </c>
    </row>
    <row r="90" spans="1:15" x14ac:dyDescent="0.25">
      <c r="A90" s="1">
        <v>41548</v>
      </c>
      <c r="B90">
        <v>24.85</v>
      </c>
      <c r="C90">
        <v>25.450001</v>
      </c>
      <c r="D90">
        <v>24.620000999999998</v>
      </c>
      <c r="E90">
        <v>25.34</v>
      </c>
      <c r="F90">
        <v>17.918976000000001</v>
      </c>
      <c r="G90">
        <v>0</v>
      </c>
      <c r="H90" s="9">
        <f t="shared" si="13"/>
        <v>2.8410782676807883E-2</v>
      </c>
      <c r="I90" s="9">
        <f t="shared" si="14"/>
        <v>7.6754833610539405E-2</v>
      </c>
      <c r="J90" s="31">
        <f t="shared" si="17"/>
        <v>4.4146734014306749E-4</v>
      </c>
      <c r="K90" s="9">
        <f t="shared" si="15"/>
        <v>0.21283384194721319</v>
      </c>
      <c r="L90" s="9">
        <f t="shared" si="18"/>
        <v>3.0309509810705674E-4</v>
      </c>
      <c r="O90" s="21">
        <f t="shared" si="16"/>
        <v>269929.6681558335</v>
      </c>
    </row>
    <row r="91" spans="1:15" x14ac:dyDescent="0.25">
      <c r="A91" s="1">
        <v>41518</v>
      </c>
      <c r="B91">
        <v>24.549999</v>
      </c>
      <c r="C91">
        <v>25.17</v>
      </c>
      <c r="D91">
        <v>24.5</v>
      </c>
      <c r="E91">
        <v>24.82</v>
      </c>
      <c r="F91">
        <v>17.423947999999999</v>
      </c>
      <c r="G91">
        <v>0</v>
      </c>
      <c r="H91" s="9">
        <f t="shared" si="13"/>
        <v>8.9430467785239203E-3</v>
      </c>
      <c r="I91" s="9">
        <f t="shared" si="14"/>
        <v>4.9995772645588028E-2</v>
      </c>
      <c r="J91" s="31">
        <f t="shared" si="17"/>
        <v>3.96624379521148E-4</v>
      </c>
      <c r="K91" s="9">
        <f t="shared" si="15"/>
        <v>0.17309379095977184</v>
      </c>
      <c r="L91" s="9">
        <f t="shared" si="18"/>
        <v>3.6106811754529509E-4</v>
      </c>
      <c r="O91" s="21">
        <f t="shared" si="16"/>
        <v>262472.61571222031</v>
      </c>
    </row>
    <row r="92" spans="1:15" x14ac:dyDescent="0.25">
      <c r="A92" s="1">
        <v>41487</v>
      </c>
      <c r="B92">
        <v>25.07</v>
      </c>
      <c r="C92">
        <v>25.139999</v>
      </c>
      <c r="D92">
        <v>24.52</v>
      </c>
      <c r="E92">
        <v>24.6</v>
      </c>
      <c r="F92">
        <v>17.269506</v>
      </c>
      <c r="G92">
        <v>0</v>
      </c>
      <c r="H92" s="9">
        <f t="shared" si="13"/>
        <v>-1.8747459792921872E-2</v>
      </c>
      <c r="I92" s="9">
        <f t="shared" si="14"/>
        <v>5.0914586557949316E-2</v>
      </c>
      <c r="J92" s="31">
        <f t="shared" si="17"/>
        <v>3.9615596805744804E-4</v>
      </c>
      <c r="K92" s="9">
        <f t="shared" si="15"/>
        <v>0.2209032821816547</v>
      </c>
      <c r="L92" s="9">
        <f t="shared" si="18"/>
        <v>4.0537128648735068E-4</v>
      </c>
      <c r="O92" s="21">
        <f t="shared" si="16"/>
        <v>260146.11682024552</v>
      </c>
    </row>
    <row r="93" spans="1:15" x14ac:dyDescent="0.25">
      <c r="A93" s="1">
        <v>41456</v>
      </c>
      <c r="B93">
        <v>24.620000999999998</v>
      </c>
      <c r="C93">
        <v>25.16</v>
      </c>
      <c r="D93">
        <v>24.51</v>
      </c>
      <c r="E93">
        <v>25.07</v>
      </c>
      <c r="F93">
        <v>17.599450999999998</v>
      </c>
      <c r="G93">
        <v>0</v>
      </c>
      <c r="H93" s="9">
        <f t="shared" si="13"/>
        <v>2.866421330391869E-2</v>
      </c>
      <c r="I93" s="9">
        <f t="shared" si="14"/>
        <v>7.230844013492968E-2</v>
      </c>
      <c r="J93" s="31">
        <f t="shared" si="17"/>
        <v>3.4299732174266528E-4</v>
      </c>
      <c r="K93" s="9">
        <f t="shared" si="15"/>
        <v>0.21472417239847996</v>
      </c>
      <c r="L93" s="9">
        <f t="shared" si="18"/>
        <v>3.794036026094027E-4</v>
      </c>
      <c r="O93" s="21">
        <f t="shared" si="16"/>
        <v>265116.37540866464</v>
      </c>
    </row>
    <row r="94" spans="1:15" x14ac:dyDescent="0.25">
      <c r="A94" s="1">
        <v>41426</v>
      </c>
      <c r="B94">
        <v>25.26</v>
      </c>
      <c r="C94">
        <v>25.26</v>
      </c>
      <c r="D94">
        <v>24.41</v>
      </c>
      <c r="E94">
        <v>24.57</v>
      </c>
      <c r="F94">
        <v>17.109034000000001</v>
      </c>
      <c r="G94">
        <v>0</v>
      </c>
      <c r="H94" s="9">
        <f t="shared" si="13"/>
        <v>-2.3837733614639114E-2</v>
      </c>
      <c r="I94" s="9">
        <f t="shared" si="14"/>
        <v>4.8001933675802147E-2</v>
      </c>
      <c r="J94" s="31">
        <f t="shared" si="17"/>
        <v>3.621347107176815E-4</v>
      </c>
      <c r="K94" s="9">
        <f t="shared" si="15"/>
        <v>0.17771375438070927</v>
      </c>
      <c r="L94" s="9">
        <f t="shared" si="18"/>
        <v>3.6065767015583031E-4</v>
      </c>
      <c r="O94" s="21">
        <f t="shared" si="16"/>
        <v>257728.78260938977</v>
      </c>
    </row>
    <row r="95" spans="1:15" x14ac:dyDescent="0.25">
      <c r="A95" s="1">
        <v>41395</v>
      </c>
      <c r="B95">
        <v>25.33</v>
      </c>
      <c r="C95">
        <v>25.620000999999998</v>
      </c>
      <c r="D95">
        <v>25.17</v>
      </c>
      <c r="E95">
        <v>25.17</v>
      </c>
      <c r="F95">
        <v>17.526834000000001</v>
      </c>
      <c r="G95">
        <v>0</v>
      </c>
      <c r="H95" s="9">
        <f t="shared" si="13"/>
        <v>-8.6644127854824983E-3</v>
      </c>
      <c r="I95" s="9">
        <f t="shared" si="14"/>
        <v>0.10903372109489817</v>
      </c>
      <c r="J95" s="31">
        <f t="shared" si="17"/>
        <v>2.6934973590403058E-4</v>
      </c>
      <c r="K95" s="9">
        <f t="shared" si="15"/>
        <v>0.21821945881962898</v>
      </c>
      <c r="L95" s="9">
        <f t="shared" si="18"/>
        <v>3.5011050212523825E-4</v>
      </c>
      <c r="O95" s="21">
        <f t="shared" si="16"/>
        <v>264022.48015971336</v>
      </c>
    </row>
    <row r="96" spans="1:15" x14ac:dyDescent="0.25">
      <c r="A96" s="1">
        <v>41365</v>
      </c>
      <c r="B96">
        <v>24.889999</v>
      </c>
      <c r="C96">
        <v>25.389999</v>
      </c>
      <c r="D96">
        <v>24.879999000000002</v>
      </c>
      <c r="E96">
        <v>25.389999</v>
      </c>
      <c r="F96">
        <v>17.680021</v>
      </c>
      <c r="G96">
        <v>0</v>
      </c>
      <c r="H96" s="9">
        <f t="shared" si="13"/>
        <v>2.6739743968114335E-2</v>
      </c>
      <c r="I96" s="9">
        <f t="shared" si="14"/>
        <v>0.1316021675532153</v>
      </c>
      <c r="J96" s="31">
        <f t="shared" si="17"/>
        <v>2.9079848196775449E-4</v>
      </c>
      <c r="K96" s="9">
        <f t="shared" si="15"/>
        <v>0.20466604489256265</v>
      </c>
      <c r="L96" s="9">
        <f t="shared" si="18"/>
        <v>3.3812536079713218E-4</v>
      </c>
      <c r="O96" s="21">
        <f t="shared" si="16"/>
        <v>266330.07385679666</v>
      </c>
    </row>
    <row r="97" spans="1:15" x14ac:dyDescent="0.25">
      <c r="A97" s="1">
        <v>41334</v>
      </c>
      <c r="B97">
        <v>24.790001</v>
      </c>
      <c r="C97">
        <v>25.01</v>
      </c>
      <c r="D97">
        <v>24.790001</v>
      </c>
      <c r="E97">
        <v>24.9</v>
      </c>
      <c r="F97">
        <v>17.219574000000001</v>
      </c>
      <c r="G97">
        <v>0</v>
      </c>
      <c r="H97" s="9">
        <f t="shared" si="13"/>
        <v>5.6542880331713801E-3</v>
      </c>
      <c r="I97" s="9">
        <f t="shared" si="14"/>
        <v>8.6386932145319173E-2</v>
      </c>
      <c r="J97" s="31">
        <f t="shared" si="17"/>
        <v>2.6845143914107703E-4</v>
      </c>
      <c r="K97" s="9">
        <f t="shared" si="15"/>
        <v>0.183130288403731</v>
      </c>
      <c r="L97" s="9">
        <f t="shared" si="18"/>
        <v>3.5362200142030251E-4</v>
      </c>
      <c r="O97" s="21">
        <f t="shared" si="16"/>
        <v>259393.94614987032</v>
      </c>
    </row>
    <row r="98" spans="1:15" x14ac:dyDescent="0.25">
      <c r="A98" s="1">
        <v>41306</v>
      </c>
      <c r="B98">
        <v>24.49</v>
      </c>
      <c r="C98">
        <v>24.76</v>
      </c>
      <c r="D98">
        <v>24.440000999999999</v>
      </c>
      <c r="E98">
        <v>24.76</v>
      </c>
      <c r="F98">
        <v>17.122757</v>
      </c>
      <c r="G98">
        <v>0</v>
      </c>
      <c r="H98" s="9">
        <f t="shared" si="13"/>
        <v>1.2264758019295531E-2</v>
      </c>
      <c r="I98" s="9">
        <f t="shared" si="14"/>
        <v>9.9100288627844701E-2</v>
      </c>
      <c r="J98" s="31">
        <f t="shared" si="17"/>
        <v>2.7993197771399784E-4</v>
      </c>
      <c r="K98" s="9">
        <f t="shared" si="15"/>
        <v>0.21734974443326349</v>
      </c>
      <c r="L98" s="9">
        <f t="shared" si="18"/>
        <v>3.6382422901100174E-4</v>
      </c>
      <c r="O98" s="21">
        <f t="shared" si="16"/>
        <v>257935.50451337034</v>
      </c>
    </row>
    <row r="99" spans="1:15" x14ac:dyDescent="0.25">
      <c r="A99" s="1">
        <v>41275</v>
      </c>
      <c r="B99">
        <v>24.26</v>
      </c>
      <c r="C99">
        <v>24.540001</v>
      </c>
      <c r="D99">
        <v>24.209999</v>
      </c>
      <c r="E99">
        <v>24.459999</v>
      </c>
      <c r="F99">
        <v>16.915295</v>
      </c>
      <c r="G99">
        <v>0</v>
      </c>
      <c r="H99" s="9">
        <f t="shared" si="13"/>
        <v>3.7100894024851942E-2</v>
      </c>
      <c r="I99" s="9">
        <f t="shared" si="14"/>
        <v>8.2111892448590046E-2</v>
      </c>
      <c r="J99" s="31">
        <f t="shared" si="17"/>
        <v>2.8043447327479113E-4</v>
      </c>
      <c r="K99" s="9">
        <f t="shared" si="15"/>
        <v>0.19395219234809633</v>
      </c>
      <c r="L99" s="9">
        <f t="shared" si="18"/>
        <v>3.6794717031702657E-4</v>
      </c>
      <c r="O99" s="21">
        <f t="shared" si="16"/>
        <v>254810.31762685711</v>
      </c>
    </row>
    <row r="100" spans="1:15" x14ac:dyDescent="0.25">
      <c r="A100" s="1">
        <v>41244</v>
      </c>
      <c r="B100">
        <v>24.57</v>
      </c>
      <c r="C100">
        <v>24.73</v>
      </c>
      <c r="D100">
        <v>24.040001</v>
      </c>
      <c r="E100">
        <v>24.110001</v>
      </c>
      <c r="F100">
        <v>16.310172999999999</v>
      </c>
      <c r="G100">
        <v>0</v>
      </c>
      <c r="H100" s="9">
        <f t="shared" si="13"/>
        <v>-1.9918458801769109E-2</v>
      </c>
      <c r="I100" s="9">
        <f t="shared" si="14"/>
        <v>5.6800924532255478E-2</v>
      </c>
      <c r="J100" s="31">
        <f t="shared" si="17"/>
        <v>2.4141221062788014E-4</v>
      </c>
      <c r="K100" s="9">
        <f t="shared" si="15"/>
        <v>0.17285211958592642</v>
      </c>
      <c r="L100" s="9">
        <f t="shared" si="18"/>
        <v>3.3440909508985366E-4</v>
      </c>
      <c r="O100" s="21">
        <f t="shared" si="16"/>
        <v>245694.82014230249</v>
      </c>
    </row>
    <row r="101" spans="1:15" x14ac:dyDescent="0.25">
      <c r="A101" s="1">
        <v>41214</v>
      </c>
      <c r="B101">
        <v>24.610001</v>
      </c>
      <c r="C101">
        <v>24.610001</v>
      </c>
      <c r="D101">
        <v>24.25</v>
      </c>
      <c r="E101">
        <v>24.6</v>
      </c>
      <c r="F101">
        <v>16.641649000000001</v>
      </c>
      <c r="G101">
        <v>0</v>
      </c>
      <c r="H101" s="9">
        <f t="shared" si="13"/>
        <v>2.8531478544173263E-3</v>
      </c>
      <c r="I101" s="9">
        <f t="shared" si="14"/>
        <v>0.10918600945820636</v>
      </c>
      <c r="J101" s="31">
        <f t="shared" si="17"/>
        <v>1.7200448685536986E-4</v>
      </c>
      <c r="K101" s="9">
        <f t="shared" si="15"/>
        <v>0.21680817362541543</v>
      </c>
      <c r="L101" s="9">
        <f t="shared" si="18"/>
        <v>3.0079022449678753E-4</v>
      </c>
      <c r="O101" s="21">
        <f t="shared" si="16"/>
        <v>250688.14156209922</v>
      </c>
    </row>
    <row r="102" spans="1:15" x14ac:dyDescent="0.25">
      <c r="A102" s="1">
        <v>41183</v>
      </c>
      <c r="B102">
        <v>24.549999</v>
      </c>
      <c r="C102">
        <v>24.67</v>
      </c>
      <c r="D102">
        <v>24.4</v>
      </c>
      <c r="E102">
        <v>24.530000999999999</v>
      </c>
      <c r="F102">
        <v>16.594303</v>
      </c>
      <c r="G102">
        <v>0</v>
      </c>
      <c r="H102" s="9">
        <f t="shared" si="13"/>
        <v>9.8259369122856328E-3</v>
      </c>
      <c r="I102" s="9">
        <f t="shared" si="14"/>
        <v>0.12317424064445227</v>
      </c>
      <c r="J102" s="31">
        <f t="shared" si="17"/>
        <v>1.8816843869602507E-4</v>
      </c>
      <c r="K102" s="9">
        <f t="shared" si="15"/>
        <v>0.21952792035189136</v>
      </c>
      <c r="L102" s="9">
        <f t="shared" si="18"/>
        <v>3.1279839937641164E-4</v>
      </c>
      <c r="O102" s="21">
        <f t="shared" si="16"/>
        <v>249974.92613793066</v>
      </c>
    </row>
    <row r="103" spans="1:15" x14ac:dyDescent="0.25">
      <c r="A103" s="1">
        <v>41153</v>
      </c>
      <c r="B103">
        <v>24.4</v>
      </c>
      <c r="C103">
        <v>24.68</v>
      </c>
      <c r="D103">
        <v>24.360001</v>
      </c>
      <c r="E103">
        <v>24.469999000000001</v>
      </c>
      <c r="F103">
        <v>16.432835000000001</v>
      </c>
      <c r="G103">
        <v>0</v>
      </c>
      <c r="H103" s="9">
        <f t="shared" si="13"/>
        <v>1.2282579635398635E-3</v>
      </c>
      <c r="I103" s="9">
        <f t="shared" si="14"/>
        <v>0.10636560131873808</v>
      </c>
      <c r="J103" s="31">
        <f t="shared" si="17"/>
        <v>3.2644582138035975E-4</v>
      </c>
      <c r="K103" s="9">
        <f t="shared" si="15"/>
        <v>0.19657718546462705</v>
      </c>
      <c r="L103" s="9">
        <f t="shared" si="18"/>
        <v>3.1672752800361424E-4</v>
      </c>
      <c r="O103" s="21">
        <f t="shared" si="16"/>
        <v>247542.58828236425</v>
      </c>
    </row>
    <row r="104" spans="1:15" x14ac:dyDescent="0.25">
      <c r="A104" s="1">
        <v>41122</v>
      </c>
      <c r="B104">
        <v>24.290001</v>
      </c>
      <c r="C104">
        <v>24.440000999999999</v>
      </c>
      <c r="D104">
        <v>24.24</v>
      </c>
      <c r="E104">
        <v>24.440000999999999</v>
      </c>
      <c r="F104">
        <v>16.412676000000001</v>
      </c>
      <c r="G104">
        <v>0</v>
      </c>
      <c r="H104" s="9">
        <f t="shared" si="13"/>
        <v>5.3470105205489487E-3</v>
      </c>
      <c r="I104" s="9">
        <f t="shared" si="14"/>
        <v>0.16032792123782078</v>
      </c>
      <c r="J104" s="31">
        <f t="shared" si="17"/>
        <v>4.3039887040530325E-4</v>
      </c>
      <c r="K104" s="9">
        <f t="shared" si="15"/>
        <v>0.21646716819041228</v>
      </c>
      <c r="L104" s="9">
        <f t="shared" si="18"/>
        <v>3.1791810790021224E-4</v>
      </c>
      <c r="O104" s="21">
        <f t="shared" si="16"/>
        <v>247238.91511597609</v>
      </c>
    </row>
    <row r="105" spans="1:15" x14ac:dyDescent="0.25">
      <c r="A105" s="1">
        <v>41091</v>
      </c>
      <c r="B105">
        <v>23.83</v>
      </c>
      <c r="C105">
        <v>24.309999000000001</v>
      </c>
      <c r="D105">
        <v>23.799999</v>
      </c>
      <c r="E105">
        <v>24.309999000000001</v>
      </c>
      <c r="F105">
        <v>16.325384</v>
      </c>
      <c r="G105">
        <v>0</v>
      </c>
      <c r="H105" s="9">
        <f t="shared" si="13"/>
        <v>3.3010375166622329E-2</v>
      </c>
      <c r="I105" s="9">
        <f t="shared" si="14"/>
        <v>0.12678733947367948</v>
      </c>
      <c r="J105" s="31">
        <f t="shared" si="17"/>
        <v>4.434883533615661E-4</v>
      </c>
      <c r="K105" s="9">
        <f t="shared" si="15"/>
        <v>0.23166570097293634</v>
      </c>
      <c r="L105" s="9">
        <f t="shared" si="18"/>
        <v>3.1730148595842718E-4</v>
      </c>
      <c r="O105" s="21">
        <f t="shared" si="16"/>
        <v>245923.95712994723</v>
      </c>
    </row>
    <row r="106" spans="1:15" x14ac:dyDescent="0.25">
      <c r="A106" s="1">
        <v>41061</v>
      </c>
      <c r="B106">
        <v>23.370000999999998</v>
      </c>
      <c r="C106">
        <v>23.83</v>
      </c>
      <c r="D106">
        <v>23.290001</v>
      </c>
      <c r="E106">
        <v>23.73</v>
      </c>
      <c r="F106">
        <v>15.803698000000001</v>
      </c>
      <c r="G106">
        <v>0</v>
      </c>
      <c r="H106" s="9">
        <f t="shared" si="13"/>
        <v>1.1508918012960181E-2</v>
      </c>
      <c r="I106" s="9">
        <f t="shared" si="14"/>
        <v>8.7859928542950216E-2</v>
      </c>
      <c r="J106" s="31">
        <f t="shared" si="17"/>
        <v>3.9113923457088034E-4</v>
      </c>
      <c r="K106" s="9">
        <f t="shared" si="15"/>
        <v>0.20250726490644064</v>
      </c>
      <c r="L106" s="9">
        <f t="shared" si="18"/>
        <v>3.4838230280258899E-4</v>
      </c>
      <c r="O106" s="21">
        <f t="shared" si="16"/>
        <v>238065.33123181868</v>
      </c>
    </row>
    <row r="107" spans="1:15" x14ac:dyDescent="0.25">
      <c r="A107" s="1">
        <v>41030</v>
      </c>
      <c r="B107">
        <v>23.84</v>
      </c>
      <c r="C107">
        <v>23.84</v>
      </c>
      <c r="D107">
        <v>23.33</v>
      </c>
      <c r="E107">
        <v>23.459999</v>
      </c>
      <c r="F107">
        <v>15.623884</v>
      </c>
      <c r="G107">
        <v>0</v>
      </c>
      <c r="H107" s="9">
        <f t="shared" si="13"/>
        <v>-1.4285521409859692E-2</v>
      </c>
      <c r="I107" s="9">
        <f t="shared" si="14"/>
        <v>8.5953088341035225E-2</v>
      </c>
      <c r="J107" s="31">
        <f t="shared" si="17"/>
        <v>4.5255130023968835E-4</v>
      </c>
      <c r="K107" s="9">
        <f t="shared" si="15"/>
        <v>0.24243711288361347</v>
      </c>
      <c r="L107" s="9">
        <f t="shared" si="18"/>
        <v>3.6094587194481393E-4</v>
      </c>
      <c r="O107" s="21">
        <f t="shared" si="16"/>
        <v>235356.63106112962</v>
      </c>
    </row>
    <row r="108" spans="1:15" x14ac:dyDescent="0.25">
      <c r="A108" s="1">
        <v>41000</v>
      </c>
      <c r="B108">
        <v>23.66</v>
      </c>
      <c r="C108">
        <v>23.809999000000001</v>
      </c>
      <c r="D108">
        <v>23.43</v>
      </c>
      <c r="E108">
        <v>23.799999</v>
      </c>
      <c r="F108">
        <v>15.850313999999999</v>
      </c>
      <c r="G108">
        <v>0</v>
      </c>
      <c r="H108" s="9">
        <f t="shared" si="13"/>
        <v>1.74228771828022E-2</v>
      </c>
      <c r="I108" s="9">
        <f t="shared" si="14"/>
        <v>7.9995045067266235E-2</v>
      </c>
      <c r="J108" s="31">
        <f t="shared" si="17"/>
        <v>4.141045939706404E-4</v>
      </c>
      <c r="K108" s="9">
        <f t="shared" si="15"/>
        <v>0.25060094721874215</v>
      </c>
      <c r="L108" s="9">
        <f t="shared" si="18"/>
        <v>3.9354826241349097E-4</v>
      </c>
      <c r="O108" s="21">
        <f t="shared" si="16"/>
        <v>238767.55000875951</v>
      </c>
    </row>
    <row r="109" spans="1:15" x14ac:dyDescent="0.25">
      <c r="A109" s="1">
        <v>40969</v>
      </c>
      <c r="B109">
        <v>23.67</v>
      </c>
      <c r="C109">
        <v>23.83</v>
      </c>
      <c r="D109">
        <v>23.57</v>
      </c>
      <c r="E109">
        <v>23.58</v>
      </c>
      <c r="F109">
        <v>15.578885</v>
      </c>
      <c r="G109">
        <v>0</v>
      </c>
      <c r="H109" s="9">
        <f t="shared" si="13"/>
        <v>-3.3814527273126559E-3</v>
      </c>
      <c r="I109" s="9">
        <f t="shared" si="14"/>
        <v>7.0401085593555152E-2</v>
      </c>
      <c r="J109" s="31">
        <f t="shared" si="17"/>
        <v>4.7090205576941837E-4</v>
      </c>
      <c r="K109" s="9">
        <f t="shared" si="15"/>
        <v>0.19591613770969651</v>
      </c>
      <c r="L109" s="9">
        <f t="shared" si="18"/>
        <v>4.007299639943531E-4</v>
      </c>
      <c r="O109" s="21">
        <f t="shared" si="16"/>
        <v>234678.77061099318</v>
      </c>
    </row>
    <row r="110" spans="1:15" x14ac:dyDescent="0.25">
      <c r="A110" s="1">
        <v>40940</v>
      </c>
      <c r="B110">
        <v>23.389999</v>
      </c>
      <c r="C110">
        <v>23.700001</v>
      </c>
      <c r="D110">
        <v>23.389999</v>
      </c>
      <c r="E110">
        <v>23.66</v>
      </c>
      <c r="F110">
        <v>15.631743</v>
      </c>
      <c r="G110">
        <v>0</v>
      </c>
      <c r="H110" s="9">
        <f t="shared" si="13"/>
        <v>1.284274878326638E-2</v>
      </c>
      <c r="I110" s="9">
        <f t="shared" si="14"/>
        <v>0.11134546534161852</v>
      </c>
      <c r="J110" s="31">
        <f t="shared" si="17"/>
        <v>4.8052465127048624E-4</v>
      </c>
      <c r="K110" s="9">
        <f t="shared" si="15"/>
        <v>0.22896636113131855</v>
      </c>
      <c r="L110" s="9">
        <f t="shared" si="18"/>
        <v>3.9423083032958425E-4</v>
      </c>
      <c r="O110" s="21">
        <f t="shared" si="16"/>
        <v>235475.01825368108</v>
      </c>
    </row>
    <row r="111" spans="1:15" x14ac:dyDescent="0.25">
      <c r="A111" s="1">
        <v>40909</v>
      </c>
      <c r="B111">
        <v>23.01</v>
      </c>
      <c r="C111">
        <v>23.360001</v>
      </c>
      <c r="D111">
        <v>22.959999</v>
      </c>
      <c r="E111">
        <v>23.360001</v>
      </c>
      <c r="F111">
        <v>15.433534</v>
      </c>
      <c r="G111">
        <v>0</v>
      </c>
      <c r="H111" s="9">
        <f t="shared" si="13"/>
        <v>2.8663685269263176E-2</v>
      </c>
      <c r="I111" s="9">
        <f t="shared" si="14"/>
        <v>8.9363310245483968E-2</v>
      </c>
      <c r="J111" s="31">
        <f t="shared" si="17"/>
        <v>4.8819409409145659E-4</v>
      </c>
      <c r="K111" s="9">
        <f t="shared" si="15"/>
        <v>0.2263859736113247</v>
      </c>
      <c r="L111" s="9">
        <f t="shared" si="18"/>
        <v>3.9377333175933722E-4</v>
      </c>
      <c r="O111" s="21">
        <f t="shared" si="16"/>
        <v>232489.2176367541</v>
      </c>
    </row>
    <row r="112" spans="1:15" x14ac:dyDescent="0.25">
      <c r="A112" s="1">
        <v>40878</v>
      </c>
      <c r="B112">
        <v>22.58</v>
      </c>
      <c r="C112">
        <v>22.940000999999999</v>
      </c>
      <c r="D112">
        <v>22.57</v>
      </c>
      <c r="E112">
        <v>22.93</v>
      </c>
      <c r="F112">
        <v>15.003479</v>
      </c>
      <c r="G112">
        <v>0</v>
      </c>
      <c r="H112" s="9">
        <f t="shared" si="13"/>
        <v>1.5500387865039386E-2</v>
      </c>
      <c r="I112" s="9">
        <f t="shared" si="14"/>
        <v>7.8888749145268874E-2</v>
      </c>
      <c r="J112" s="31">
        <f t="shared" si="17"/>
        <v>4.5740257222705674E-4</v>
      </c>
      <c r="K112" s="9">
        <f t="shared" si="15"/>
        <v>0.20512688288537506</v>
      </c>
      <c r="L112" s="9">
        <f t="shared" si="18"/>
        <v>3.7655434844011571E-4</v>
      </c>
      <c r="O112" s="21">
        <f t="shared" si="16"/>
        <v>226010.91198810784</v>
      </c>
    </row>
    <row r="113" spans="1:15" x14ac:dyDescent="0.25">
      <c r="A113" s="1">
        <v>40848</v>
      </c>
      <c r="B113">
        <v>22.610001</v>
      </c>
      <c r="C113">
        <v>22.83</v>
      </c>
      <c r="D113">
        <v>22.09</v>
      </c>
      <c r="E113">
        <v>22.58</v>
      </c>
      <c r="F113">
        <v>14.774469</v>
      </c>
      <c r="G113">
        <v>0</v>
      </c>
      <c r="H113" s="9">
        <f t="shared" si="13"/>
        <v>-5.2864110574922709E-3</v>
      </c>
      <c r="I113" s="9">
        <f t="shared" si="14"/>
        <v>8.0283248383337294E-2</v>
      </c>
      <c r="J113" s="31">
        <f t="shared" si="17"/>
        <v>4.5214843240514048E-4</v>
      </c>
      <c r="K113" s="9">
        <f t="shared" si="15"/>
        <v>0.1970529320586672</v>
      </c>
      <c r="L113" s="9">
        <f t="shared" si="18"/>
        <v>3.9037050601745533E-4</v>
      </c>
      <c r="O113" s="21">
        <f t="shared" si="16"/>
        <v>222561.12817767315</v>
      </c>
    </row>
    <row r="114" spans="1:15" x14ac:dyDescent="0.25">
      <c r="A114" s="1">
        <v>40817</v>
      </c>
      <c r="B114">
        <v>21.709999</v>
      </c>
      <c r="C114">
        <v>22.74</v>
      </c>
      <c r="D114">
        <v>21.709999</v>
      </c>
      <c r="E114">
        <v>22.700001</v>
      </c>
      <c r="F114">
        <v>14.852988</v>
      </c>
      <c r="G114">
        <v>0</v>
      </c>
      <c r="H114" s="9">
        <f t="shared" si="13"/>
        <v>5.0062566897091973E-2</v>
      </c>
      <c r="I114" s="9">
        <f t="shared" si="14"/>
        <v>9.1557359574041652E-2</v>
      </c>
      <c r="J114" s="31">
        <f t="shared" si="17"/>
        <v>4.6216630623233118E-4</v>
      </c>
      <c r="K114" s="9">
        <f t="shared" si="15"/>
        <v>0.18940189444416017</v>
      </c>
      <c r="L114" s="9">
        <f t="shared" si="18"/>
        <v>4.078587042209766E-4</v>
      </c>
      <c r="O114" s="21">
        <f t="shared" si="16"/>
        <v>223743.93056626542</v>
      </c>
    </row>
    <row r="115" spans="1:15" x14ac:dyDescent="0.25">
      <c r="A115" s="1">
        <v>40787</v>
      </c>
      <c r="B115">
        <v>22.360001</v>
      </c>
      <c r="C115">
        <v>22.370000999999998</v>
      </c>
      <c r="D115">
        <v>21.82</v>
      </c>
      <c r="E115">
        <v>21.82</v>
      </c>
      <c r="F115">
        <v>14.14486</v>
      </c>
      <c r="G115">
        <v>0</v>
      </c>
      <c r="H115" s="9">
        <f t="shared" si="13"/>
        <v>-2.3713673955377115E-2</v>
      </c>
      <c r="I115" s="9">
        <f t="shared" si="14"/>
        <v>2.9975458744104906E-2</v>
      </c>
      <c r="J115" s="31">
        <f t="shared" si="17"/>
        <v>2.9508890479385219E-4</v>
      </c>
      <c r="K115" s="9">
        <f t="shared" si="15"/>
        <v>0.16899640438105681</v>
      </c>
      <c r="L115" s="9">
        <f t="shared" si="18"/>
        <v>3.3078658277211828E-4</v>
      </c>
      <c r="O115" s="21">
        <f t="shared" si="16"/>
        <v>213076.76096618033</v>
      </c>
    </row>
    <row r="116" spans="1:15" x14ac:dyDescent="0.25">
      <c r="A116" s="1">
        <v>40756</v>
      </c>
      <c r="B116">
        <v>22.42</v>
      </c>
      <c r="C116">
        <v>22.42</v>
      </c>
      <c r="D116">
        <v>21.73</v>
      </c>
      <c r="E116">
        <v>22.35</v>
      </c>
      <c r="F116">
        <v>14.488434</v>
      </c>
      <c r="G116">
        <v>0</v>
      </c>
      <c r="H116" s="9">
        <f t="shared" si="13"/>
        <v>-2.6772989499514893E-3</v>
      </c>
      <c r="I116" s="9">
        <f t="shared" si="14"/>
        <v>7.3847084990508932E-2</v>
      </c>
      <c r="J116" s="31">
        <f t="shared" si="17"/>
        <v>2.291221664135842E-4</v>
      </c>
      <c r="K116" s="9">
        <f t="shared" si="15"/>
        <v>0.20884398745369667</v>
      </c>
      <c r="L116" s="9">
        <f t="shared" si="18"/>
        <v>2.8775537854407727E-4</v>
      </c>
      <c r="O116" s="21">
        <f t="shared" si="16"/>
        <v>218252.32545195075</v>
      </c>
    </row>
    <row r="117" spans="1:15" x14ac:dyDescent="0.25">
      <c r="A117" s="1">
        <v>40725</v>
      </c>
      <c r="B117">
        <v>22.49</v>
      </c>
      <c r="C117">
        <v>22.65</v>
      </c>
      <c r="D117">
        <v>22.35</v>
      </c>
      <c r="E117">
        <v>22.41</v>
      </c>
      <c r="F117">
        <v>14.527328000000001</v>
      </c>
      <c r="G117">
        <v>0</v>
      </c>
      <c r="H117" s="9">
        <f t="shared" si="13"/>
        <v>9.7359086219018856E-3</v>
      </c>
      <c r="I117" s="9">
        <f t="shared" si="14"/>
        <v>9.6011684894135821E-2</v>
      </c>
      <c r="J117" s="31">
        <f t="shared" si="17"/>
        <v>2.1875266936289083E-4</v>
      </c>
      <c r="K117" s="9">
        <f t="shared" si="15"/>
        <v>0.22249042108193393</v>
      </c>
      <c r="L117" s="9">
        <f t="shared" si="18"/>
        <v>2.9071671116180512E-4</v>
      </c>
      <c r="O117" s="21">
        <f t="shared" si="16"/>
        <v>218838.22079068288</v>
      </c>
    </row>
    <row r="118" spans="1:15" x14ac:dyDescent="0.25">
      <c r="A118" s="1">
        <v>40695</v>
      </c>
      <c r="B118">
        <v>22.76</v>
      </c>
      <c r="C118">
        <v>22.76</v>
      </c>
      <c r="D118">
        <v>22.32</v>
      </c>
      <c r="E118">
        <v>22.4</v>
      </c>
      <c r="F118">
        <v>14.387255</v>
      </c>
      <c r="G118">
        <v>0</v>
      </c>
      <c r="H118" s="9">
        <f t="shared" si="13"/>
        <v>-1.9693609090693603E-2</v>
      </c>
      <c r="I118" s="9">
        <f t="shared" si="14"/>
        <v>9.4729768916206283E-2</v>
      </c>
      <c r="J118" s="31">
        <f t="shared" si="17"/>
        <v>3.3099708202461662E-4</v>
      </c>
      <c r="K118" s="9">
        <f t="shared" si="15"/>
        <v>0.23884514503496421</v>
      </c>
      <c r="L118" s="9">
        <f t="shared" si="18"/>
        <v>4.4112582126455474E-4</v>
      </c>
      <c r="O118" s="21">
        <f t="shared" si="16"/>
        <v>216728.17508229017</v>
      </c>
    </row>
    <row r="119" spans="1:15" x14ac:dyDescent="0.25">
      <c r="A119" s="1">
        <v>40664</v>
      </c>
      <c r="B119">
        <v>22.66</v>
      </c>
      <c r="C119">
        <v>22.85</v>
      </c>
      <c r="D119">
        <v>22.6</v>
      </c>
      <c r="E119">
        <v>22.85</v>
      </c>
      <c r="F119">
        <v>14.676284000000001</v>
      </c>
      <c r="G119">
        <v>0</v>
      </c>
      <c r="H119" s="9">
        <f t="shared" si="13"/>
        <v>8.3847673360015872E-3</v>
      </c>
      <c r="I119" s="9">
        <f t="shared" si="14"/>
        <v>0.16708239262528898</v>
      </c>
      <c r="J119" s="31">
        <f t="shared" si="17"/>
        <v>2.7551036518455135E-4</v>
      </c>
      <c r="K119" s="9">
        <f t="shared" si="15"/>
        <v>0.35166587569280067</v>
      </c>
      <c r="L119" s="9">
        <f t="shared" si="18"/>
        <v>4.0240832650148447E-4</v>
      </c>
      <c r="O119" s="21">
        <f t="shared" si="16"/>
        <v>221082.07912554647</v>
      </c>
    </row>
    <row r="120" spans="1:15" x14ac:dyDescent="0.25">
      <c r="A120" s="1">
        <v>40634</v>
      </c>
      <c r="B120">
        <v>22.16</v>
      </c>
      <c r="C120">
        <v>22.66</v>
      </c>
      <c r="D120">
        <v>22.1</v>
      </c>
      <c r="E120">
        <v>22.66</v>
      </c>
      <c r="F120">
        <v>14.55425</v>
      </c>
      <c r="G120">
        <v>0</v>
      </c>
      <c r="H120" s="9">
        <f t="shared" si="13"/>
        <v>3.4740638900489257E-2</v>
      </c>
      <c r="I120" s="9">
        <f t="shared" si="14"/>
        <v>0.14834058404510969</v>
      </c>
      <c r="J120" s="31">
        <f t="shared" si="17"/>
        <v>4.0625800123801761E-4</v>
      </c>
      <c r="K120" s="9">
        <f t="shared" si="15"/>
        <v>0.34115892976360557</v>
      </c>
      <c r="L120" s="9">
        <f t="shared" si="18"/>
        <v>4.4118304741516738E-4</v>
      </c>
      <c r="O120" s="21">
        <f t="shared" si="16"/>
        <v>219243.77111488063</v>
      </c>
    </row>
    <row r="121" spans="1:15" x14ac:dyDescent="0.25">
      <c r="A121" s="1">
        <v>40603</v>
      </c>
      <c r="B121">
        <v>22.16</v>
      </c>
      <c r="C121">
        <v>22.23</v>
      </c>
      <c r="D121">
        <v>21.969999000000001</v>
      </c>
      <c r="E121">
        <v>22.09</v>
      </c>
      <c r="F121">
        <v>14.065602</v>
      </c>
      <c r="G121">
        <v>0</v>
      </c>
      <c r="H121" s="9">
        <f t="shared" si="13"/>
        <v>-7.1910454653159777E-3</v>
      </c>
      <c r="I121" s="9">
        <f t="shared" si="14"/>
        <v>7.9748673823690414E-2</v>
      </c>
      <c r="J121" s="31">
        <f t="shared" si="17"/>
        <v>3.6697035541578778E-4</v>
      </c>
      <c r="K121" s="9">
        <f t="shared" si="15"/>
        <v>0.35303013352436236</v>
      </c>
      <c r="L121" s="9">
        <f t="shared" si="18"/>
        <v>4.7487410395102245E-4</v>
      </c>
      <c r="O121" s="21">
        <f t="shared" si="16"/>
        <v>211882.82635525757</v>
      </c>
    </row>
    <row r="122" spans="1:15" x14ac:dyDescent="0.25">
      <c r="A122" s="1">
        <v>40575</v>
      </c>
      <c r="B122">
        <v>21.940000999999999</v>
      </c>
      <c r="C122">
        <v>22.25</v>
      </c>
      <c r="D122">
        <v>21.85</v>
      </c>
      <c r="E122">
        <v>22.25</v>
      </c>
      <c r="F122">
        <v>14.167481</v>
      </c>
      <c r="G122">
        <v>0</v>
      </c>
      <c r="H122" s="9">
        <f t="shared" si="13"/>
        <v>1.8772769610925773E-2</v>
      </c>
      <c r="I122" s="9">
        <f t="shared" si="14"/>
        <v>0.1138462019857347</v>
      </c>
      <c r="J122" s="31">
        <f t="shared" si="17"/>
        <v>3.4232598950535497E-4</v>
      </c>
      <c r="K122" s="9">
        <f t="shared" si="15"/>
        <v>0.42956601778526809</v>
      </c>
      <c r="L122" s="9">
        <f t="shared" si="18"/>
        <v>4.5272979868617337E-4</v>
      </c>
      <c r="O122" s="21">
        <f t="shared" si="16"/>
        <v>213417.52145513651</v>
      </c>
    </row>
    <row r="123" spans="1:15" x14ac:dyDescent="0.25">
      <c r="A123" s="1">
        <v>40544</v>
      </c>
      <c r="B123">
        <v>21.719999000000001</v>
      </c>
      <c r="C123">
        <v>21.91</v>
      </c>
      <c r="D123">
        <v>21.66</v>
      </c>
      <c r="E123">
        <v>21.84</v>
      </c>
      <c r="F123">
        <v>13.906419</v>
      </c>
      <c r="G123">
        <v>0</v>
      </c>
      <c r="H123" s="9">
        <f t="shared" si="13"/>
        <v>1.6812955558657351E-2</v>
      </c>
      <c r="I123" s="9">
        <f t="shared" si="14"/>
        <v>0.10503771882460777</v>
      </c>
      <c r="J123" s="31">
        <f t="shared" si="17"/>
        <v>3.3502725806868112E-4</v>
      </c>
      <c r="K123" s="9">
        <f t="shared" si="15"/>
        <v>0.42679327459505212</v>
      </c>
      <c r="L123" s="9">
        <f t="shared" si="18"/>
        <v>6.3351597938515411E-4</v>
      </c>
      <c r="O123" s="21">
        <f t="shared" si="16"/>
        <v>209484.90951190391</v>
      </c>
    </row>
    <row r="124" spans="1:15" x14ac:dyDescent="0.25">
      <c r="A124" s="1">
        <v>40513</v>
      </c>
      <c r="B124">
        <v>21.639999</v>
      </c>
      <c r="C124">
        <v>21.780000999999999</v>
      </c>
      <c r="D124">
        <v>21.459999</v>
      </c>
      <c r="E124">
        <v>21.700001</v>
      </c>
      <c r="F124">
        <v>13.676477</v>
      </c>
      <c r="G124">
        <v>0</v>
      </c>
      <c r="H124" s="9">
        <f t="shared" si="13"/>
        <v>5.094673367750031E-3</v>
      </c>
      <c r="I124" s="9">
        <f t="shared" si="14"/>
        <v>9.853788550399048E-2</v>
      </c>
      <c r="J124" s="31">
        <f t="shared" si="17"/>
        <v>3.2960146940549674E-4</v>
      </c>
      <c r="K124" s="9">
        <f t="shared" si="15"/>
        <v>0.33284108812017682</v>
      </c>
      <c r="L124" s="9">
        <f t="shared" si="18"/>
        <v>6.6452992338796686E-4</v>
      </c>
      <c r="O124" s="21">
        <f t="shared" si="16"/>
        <v>206021.08614637854</v>
      </c>
    </row>
    <row r="125" spans="1:15" x14ac:dyDescent="0.25">
      <c r="A125" s="1">
        <v>40483</v>
      </c>
      <c r="B125">
        <v>21.780000999999999</v>
      </c>
      <c r="C125">
        <v>22.1</v>
      </c>
      <c r="D125">
        <v>21.549999</v>
      </c>
      <c r="E125">
        <v>21.59</v>
      </c>
      <c r="F125">
        <v>13.607153</v>
      </c>
      <c r="G125">
        <v>0</v>
      </c>
      <c r="H125" s="9">
        <f t="shared" si="13"/>
        <v>-9.1783408689641299E-3</v>
      </c>
      <c r="I125" s="9">
        <f t="shared" si="14"/>
        <v>0.10247497866900597</v>
      </c>
      <c r="J125" s="31">
        <f t="shared" si="17"/>
        <v>3.6404446920412065E-4</v>
      </c>
      <c r="K125" s="9">
        <f t="shared" si="15"/>
        <v>0.30661766993520667</v>
      </c>
      <c r="L125" s="9">
        <f t="shared" si="18"/>
        <v>6.6313248188260108E-4</v>
      </c>
      <c r="O125" s="21">
        <f t="shared" si="16"/>
        <v>204976.79632115443</v>
      </c>
    </row>
    <row r="126" spans="1:15" x14ac:dyDescent="0.25">
      <c r="A126" s="1">
        <v>40452</v>
      </c>
      <c r="B126">
        <v>21.629999000000002</v>
      </c>
      <c r="C126">
        <v>21.860001</v>
      </c>
      <c r="D126">
        <v>21.6</v>
      </c>
      <c r="E126">
        <v>21.790001</v>
      </c>
      <c r="F126">
        <v>13.733200999999999</v>
      </c>
      <c r="G126">
        <v>0</v>
      </c>
      <c r="H126" s="9">
        <f t="shared" si="13"/>
        <v>1.787107298406037E-2</v>
      </c>
      <c r="I126" s="9">
        <f t="shared" si="14"/>
        <v>9.9731265263422714E-2</v>
      </c>
      <c r="J126" s="31">
        <f t="shared" si="17"/>
        <v>3.8182347420113332E-4</v>
      </c>
      <c r="K126" s="9">
        <f t="shared" si="15"/>
        <v>0.32956028242456048</v>
      </c>
      <c r="L126" s="9">
        <f t="shared" si="18"/>
        <v>6.4678777095442726E-4</v>
      </c>
      <c r="O126" s="21">
        <f t="shared" si="16"/>
        <v>206875.57082767235</v>
      </c>
    </row>
    <row r="127" spans="1:15" x14ac:dyDescent="0.25">
      <c r="A127" s="1">
        <v>40422</v>
      </c>
      <c r="B127">
        <v>21.34</v>
      </c>
      <c r="C127">
        <v>21.76</v>
      </c>
      <c r="D127">
        <v>21.34</v>
      </c>
      <c r="E127">
        <v>21.6</v>
      </c>
      <c r="F127">
        <v>13.492082999999999</v>
      </c>
      <c r="G127">
        <v>0</v>
      </c>
      <c r="H127" s="9">
        <f t="shared" si="13"/>
        <v>1.7907809444484564E-2</v>
      </c>
      <c r="I127" s="9">
        <f t="shared" si="14"/>
        <v>0.11504790536002348</v>
      </c>
      <c r="J127" s="31">
        <f t="shared" si="17"/>
        <v>3.7686449796063451E-4</v>
      </c>
      <c r="K127" s="9">
        <f t="shared" si="15"/>
        <v>0.31052513639158846</v>
      </c>
      <c r="L127" s="9">
        <f t="shared" si="18"/>
        <v>8.6639860601635092E-4</v>
      </c>
      <c r="O127" s="21">
        <f t="shared" si="16"/>
        <v>203243.39331226086</v>
      </c>
    </row>
    <row r="128" spans="1:15" x14ac:dyDescent="0.25">
      <c r="A128" s="1">
        <v>40391</v>
      </c>
      <c r="B128">
        <v>21.16</v>
      </c>
      <c r="C128">
        <v>21.309999000000001</v>
      </c>
      <c r="D128">
        <v>21.1</v>
      </c>
      <c r="E128">
        <v>21.219999000000001</v>
      </c>
      <c r="F128">
        <v>13.254720000000001</v>
      </c>
      <c r="G128">
        <v>0</v>
      </c>
      <c r="H128" s="9">
        <f t="shared" si="13"/>
        <v>8.5549024222493393E-3</v>
      </c>
      <c r="I128" s="9">
        <f t="shared" si="14"/>
        <v>0.10590893242031979</v>
      </c>
      <c r="J128" s="31">
        <f t="shared" si="17"/>
        <v>3.7085334954279318E-4</v>
      </c>
      <c r="K128" s="9">
        <f t="shared" si="15"/>
        <v>0.2093483185597512</v>
      </c>
      <c r="L128" s="9">
        <f t="shared" si="18"/>
        <v>9.887396201424556E-4</v>
      </c>
      <c r="O128" s="21">
        <f t="shared" si="16"/>
        <v>199667.78074252067</v>
      </c>
    </row>
    <row r="129" spans="1:15" x14ac:dyDescent="0.25">
      <c r="A129" s="1">
        <v>40360</v>
      </c>
      <c r="B129">
        <v>20.329999999999998</v>
      </c>
      <c r="C129">
        <v>21.040001</v>
      </c>
      <c r="D129">
        <v>20.27</v>
      </c>
      <c r="E129">
        <v>21.040001</v>
      </c>
      <c r="F129">
        <v>13.142289</v>
      </c>
      <c r="G129">
        <v>0</v>
      </c>
      <c r="H129" s="9">
        <f t="shared" si="13"/>
        <v>4.509657149541503E-2</v>
      </c>
      <c r="I129" s="9">
        <f t="shared" si="14"/>
        <v>0.10593788572753829</v>
      </c>
      <c r="J129" s="31">
        <f t="shared" si="17"/>
        <v>3.8681543387325811E-4</v>
      </c>
      <c r="K129" s="9">
        <f t="shared" si="15"/>
        <v>0.14365812353168</v>
      </c>
      <c r="L129" s="9">
        <f t="shared" si="18"/>
        <v>9.8863026286089245E-4</v>
      </c>
      <c r="O129" s="21">
        <f t="shared" si="16"/>
        <v>197974.13136655025</v>
      </c>
    </row>
    <row r="130" spans="1:15" x14ac:dyDescent="0.25">
      <c r="A130" s="1">
        <v>40330</v>
      </c>
      <c r="B130">
        <v>20.41</v>
      </c>
      <c r="C130">
        <v>20.83</v>
      </c>
      <c r="D130">
        <v>20.329999999999998</v>
      </c>
      <c r="E130">
        <v>20.329999999999998</v>
      </c>
      <c r="F130">
        <v>12.575191</v>
      </c>
      <c r="G130">
        <v>0</v>
      </c>
      <c r="H130" s="9">
        <f t="shared" si="13"/>
        <v>-7.8085660601674703E-3</v>
      </c>
      <c r="I130" s="9">
        <f t="shared" si="14"/>
        <v>8.2813526154737457E-2</v>
      </c>
      <c r="J130" s="31">
        <f t="shared" si="17"/>
        <v>5.9064234327033506E-4</v>
      </c>
      <c r="K130" s="9">
        <f t="shared" si="15"/>
        <v>0.10289518085539864</v>
      </c>
      <c r="L130" s="9">
        <f t="shared" si="18"/>
        <v>9.2413985979603736E-4</v>
      </c>
      <c r="O130" s="21">
        <f t="shared" si="16"/>
        <v>189431.42362745642</v>
      </c>
    </row>
    <row r="131" spans="1:15" x14ac:dyDescent="0.25">
      <c r="A131" s="1">
        <v>40299</v>
      </c>
      <c r="B131">
        <v>21.120000999999998</v>
      </c>
      <c r="C131">
        <v>21.120000999999998</v>
      </c>
      <c r="D131">
        <v>20.399999999999999</v>
      </c>
      <c r="E131">
        <v>20.49</v>
      </c>
      <c r="F131">
        <v>12.674158</v>
      </c>
      <c r="G131">
        <v>0</v>
      </c>
      <c r="H131" s="9">
        <f t="shared" si="13"/>
        <v>-2.7065795525003721E-2</v>
      </c>
      <c r="I131" s="9">
        <f t="shared" si="14"/>
        <v>0.1672727832017229</v>
      </c>
      <c r="J131" s="31">
        <f t="shared" si="17"/>
        <v>5.6549441697366181E-4</v>
      </c>
      <c r="K131" s="9">
        <f t="shared" si="15"/>
        <v>0.12688551362897421</v>
      </c>
      <c r="L131" s="9">
        <f t="shared" si="18"/>
        <v>1.0274702593823944E-3</v>
      </c>
      <c r="O131" s="21">
        <f t="shared" si="16"/>
        <v>190922.25264962701</v>
      </c>
    </row>
    <row r="132" spans="1:15" x14ac:dyDescent="0.25">
      <c r="A132" s="1">
        <v>40269</v>
      </c>
      <c r="B132">
        <v>20.799999</v>
      </c>
      <c r="C132">
        <v>21.139999</v>
      </c>
      <c r="D132">
        <v>20.780000999999999</v>
      </c>
      <c r="E132">
        <v>21.059999000000001</v>
      </c>
      <c r="F132">
        <v>13.026737000000001</v>
      </c>
      <c r="G132">
        <v>0</v>
      </c>
      <c r="H132" s="9">
        <f t="shared" si="13"/>
        <v>2.4161001642920427E-2</v>
      </c>
      <c r="I132" s="9">
        <f t="shared" si="14"/>
        <v>0.20040020291199914</v>
      </c>
      <c r="J132" s="31">
        <f t="shared" si="17"/>
        <v>4.6469915742583854E-4</v>
      </c>
      <c r="K132" s="9">
        <f t="shared" si="15"/>
        <v>0.10504436172114197</v>
      </c>
      <c r="L132" s="9">
        <f t="shared" si="18"/>
        <v>9.895767678150078E-4</v>
      </c>
      <c r="O132" s="21">
        <f t="shared" si="16"/>
        <v>196233.46755770635</v>
      </c>
    </row>
    <row r="133" spans="1:15" x14ac:dyDescent="0.25">
      <c r="A133" s="1">
        <v>40238</v>
      </c>
      <c r="B133">
        <v>20.6</v>
      </c>
      <c r="C133">
        <v>21.049999</v>
      </c>
      <c r="D133">
        <v>20.6</v>
      </c>
      <c r="E133">
        <v>20.75</v>
      </c>
      <c r="F133">
        <v>12.719423000000001</v>
      </c>
      <c r="G133">
        <v>0</v>
      </c>
      <c r="H133" s="9">
        <f t="shared" si="13"/>
        <v>1.071614314837273E-2</v>
      </c>
      <c r="I133" s="9">
        <f t="shared" si="14"/>
        <v>0.22353544484216503</v>
      </c>
      <c r="J133" s="31">
        <f t="shared" si="17"/>
        <v>5.3842426489298333E-4</v>
      </c>
      <c r="K133" s="9">
        <f t="shared" si="15"/>
        <v>7.2941301712296444E-2</v>
      </c>
      <c r="L133" s="9">
        <f t="shared" si="18"/>
        <v>9.8725906378562618E-4</v>
      </c>
      <c r="O133" s="21">
        <f t="shared" si="16"/>
        <v>191604.12009724646</v>
      </c>
    </row>
    <row r="134" spans="1:15" x14ac:dyDescent="0.25">
      <c r="A134" s="1">
        <v>40210</v>
      </c>
      <c r="B134">
        <v>20.370000999999998</v>
      </c>
      <c r="C134">
        <v>20.530000999999999</v>
      </c>
      <c r="D134">
        <v>20.16</v>
      </c>
      <c r="E134">
        <v>20.530000999999999</v>
      </c>
      <c r="F134">
        <v>12.584565</v>
      </c>
      <c r="G134">
        <v>0</v>
      </c>
      <c r="H134" s="9">
        <f t="shared" si="13"/>
        <v>1.0832060412014385E-2</v>
      </c>
      <c r="I134" s="9">
        <f t="shared" si="14"/>
        <v>0.26984228689700457</v>
      </c>
      <c r="J134" s="31">
        <f t="shared" si="17"/>
        <v>5.2985623090195857E-4</v>
      </c>
      <c r="K134" s="9">
        <f t="shared" si="15"/>
        <v>8.5730931822281822E-2</v>
      </c>
      <c r="L134" s="9">
        <f t="shared" si="18"/>
        <v>9.9055563815793508E-4</v>
      </c>
      <c r="O134" s="21">
        <f t="shared" si="16"/>
        <v>189572.63262898044</v>
      </c>
    </row>
    <row r="135" spans="1:15" x14ac:dyDescent="0.25">
      <c r="A135" s="1">
        <v>40179</v>
      </c>
      <c r="B135">
        <v>20.5</v>
      </c>
      <c r="C135">
        <v>20.76</v>
      </c>
      <c r="D135">
        <v>20.309999000000001</v>
      </c>
      <c r="E135">
        <v>20.309999000000001</v>
      </c>
      <c r="F135">
        <v>12.449709</v>
      </c>
      <c r="G135">
        <v>0</v>
      </c>
      <c r="H135" s="9">
        <f t="shared" si="13"/>
        <v>8.6968717269756447E-3</v>
      </c>
      <c r="I135" s="9">
        <f t="shared" si="14"/>
        <v>0.27733538532568974</v>
      </c>
      <c r="J135" s="31">
        <f t="shared" si="17"/>
        <v>9.6082956665588244E-4</v>
      </c>
      <c r="K135" s="9">
        <f t="shared" si="15"/>
        <v>6.6553737831365423E-2</v>
      </c>
      <c r="L135" s="9">
        <f t="shared" si="18"/>
        <v>9.9918165809863312E-4</v>
      </c>
      <c r="O135" s="21">
        <f t="shared" si="16"/>
        <v>187541.17528851508</v>
      </c>
    </row>
    <row r="136" spans="1:15" x14ac:dyDescent="0.25">
      <c r="A136" s="1">
        <v>40148</v>
      </c>
      <c r="B136">
        <v>20.709999</v>
      </c>
      <c r="C136">
        <v>20.73</v>
      </c>
      <c r="D136">
        <v>20.370000999999998</v>
      </c>
      <c r="E136">
        <v>20.370000999999998</v>
      </c>
      <c r="F136">
        <v>12.342369</v>
      </c>
      <c r="G136">
        <v>0</v>
      </c>
      <c r="H136" s="9">
        <f t="shared" si="13"/>
        <v>-1.164418428609283E-2</v>
      </c>
      <c r="I136" s="9">
        <f t="shared" si="14"/>
        <v>0.20282559082582</v>
      </c>
      <c r="J136" s="31">
        <f t="shared" si="17"/>
        <v>1.0402959945589962E-3</v>
      </c>
      <c r="K136" s="9">
        <f t="shared" si="15"/>
        <v>4.3676496341871929E-2</v>
      </c>
      <c r="L136" s="9">
        <f t="shared" si="18"/>
        <v>1.0054142525707836E-3</v>
      </c>
      <c r="O136" s="21">
        <f t="shared" si="16"/>
        <v>185924.2162290327</v>
      </c>
    </row>
    <row r="137" spans="1:15" x14ac:dyDescent="0.25">
      <c r="A137" s="1">
        <v>40118</v>
      </c>
      <c r="B137">
        <v>20.02</v>
      </c>
      <c r="C137">
        <v>20.709999</v>
      </c>
      <c r="D137">
        <v>19.98</v>
      </c>
      <c r="E137">
        <v>20.610001</v>
      </c>
      <c r="F137">
        <v>12.487779</v>
      </c>
      <c r="G137">
        <v>0</v>
      </c>
      <c r="H137" s="9">
        <f t="shared" si="13"/>
        <v>3.2047595360100371E-2</v>
      </c>
      <c r="I137" s="9">
        <f t="shared" si="14"/>
        <v>0.19913053815488105</v>
      </c>
      <c r="J137" s="31">
        <f t="shared" si="17"/>
        <v>9.7792306486563598E-4</v>
      </c>
      <c r="K137" s="9">
        <f t="shared" si="15"/>
        <v>7.3010146604066434E-2</v>
      </c>
      <c r="L137" s="9">
        <f t="shared" si="18"/>
        <v>1.0397701378162154E-3</v>
      </c>
      <c r="O137" s="21">
        <f t="shared" si="16"/>
        <v>188114.65797339016</v>
      </c>
    </row>
    <row r="138" spans="1:15" x14ac:dyDescent="0.25">
      <c r="A138" s="1">
        <v>40087</v>
      </c>
      <c r="B138">
        <v>19.870000999999998</v>
      </c>
      <c r="C138">
        <v>20.329999999999998</v>
      </c>
      <c r="D138">
        <v>19.790001</v>
      </c>
      <c r="E138">
        <v>19.969999000000001</v>
      </c>
      <c r="F138">
        <v>12.100002999999999</v>
      </c>
      <c r="G138">
        <v>0</v>
      </c>
      <c r="H138" s="9">
        <f t="shared" ref="H138:H201" si="19">(F138-F139)/F139</f>
        <v>9.5650002423789439E-3</v>
      </c>
      <c r="I138" s="9">
        <f t="shared" ref="I138:I201" si="20">(F138-F149)/F149</f>
        <v>0.17144454566841544</v>
      </c>
      <c r="J138" s="31">
        <f t="shared" si="17"/>
        <v>9.6493256192367062E-4</v>
      </c>
      <c r="K138" s="9">
        <f t="shared" ref="K138:K201" si="21">(F138-F161)/F161</f>
        <v>9.6149529778210112E-3</v>
      </c>
      <c r="L138" s="9">
        <f t="shared" si="18"/>
        <v>9.9969230374272948E-4</v>
      </c>
      <c r="O138" s="21">
        <f t="shared" ref="O138:O201" si="22">O139+O139*H138</f>
        <v>182273.2389660319</v>
      </c>
    </row>
    <row r="139" spans="1:15" x14ac:dyDescent="0.25">
      <c r="A139" s="1">
        <v>40057</v>
      </c>
      <c r="B139">
        <v>19.66</v>
      </c>
      <c r="C139">
        <v>20.170000000000002</v>
      </c>
      <c r="D139">
        <v>19.66</v>
      </c>
      <c r="E139">
        <v>19.98</v>
      </c>
      <c r="F139">
        <v>11.985363</v>
      </c>
      <c r="G139">
        <v>0</v>
      </c>
      <c r="H139" s="9">
        <f t="shared" si="19"/>
        <v>8.5813069471433138E-3</v>
      </c>
      <c r="I139" s="9">
        <f t="shared" si="20"/>
        <v>0.16417305469271856</v>
      </c>
      <c r="J139" s="31">
        <f t="shared" ref="J139:J202" si="23">VAR(H139:H150)</f>
        <v>1.4326179009004686E-3</v>
      </c>
      <c r="K139" s="9">
        <f t="shared" si="21"/>
        <v>-1.7277873668792507E-3</v>
      </c>
      <c r="L139" s="9">
        <f t="shared" ref="L139:L202" si="24">VAR(H139:H162)</f>
        <v>1.0127255860954284E-3</v>
      </c>
      <c r="O139" s="21">
        <f t="shared" si="22"/>
        <v>180546.31343427245</v>
      </c>
    </row>
    <row r="140" spans="1:15" x14ac:dyDescent="0.25">
      <c r="A140" s="1">
        <v>40026</v>
      </c>
      <c r="B140">
        <v>19.399999999999999</v>
      </c>
      <c r="C140">
        <v>19.82</v>
      </c>
      <c r="D140">
        <v>19.32</v>
      </c>
      <c r="E140">
        <v>19.809999000000001</v>
      </c>
      <c r="F140">
        <v>11.883388</v>
      </c>
      <c r="G140">
        <v>0</v>
      </c>
      <c r="H140" s="9">
        <f t="shared" si="19"/>
        <v>2.3244359703553853E-2</v>
      </c>
      <c r="I140" s="9">
        <f t="shared" si="20"/>
        <v>8.4229262979008526E-2</v>
      </c>
      <c r="J140" s="31">
        <f t="shared" si="23"/>
        <v>1.6785257352719717E-3</v>
      </c>
      <c r="K140" s="9">
        <f t="shared" si="21"/>
        <v>9.903324226681786E-3</v>
      </c>
      <c r="L140" s="9">
        <f t="shared" si="24"/>
        <v>1.0114978986655704E-3</v>
      </c>
      <c r="O140" s="21">
        <f t="shared" si="22"/>
        <v>179010.17219996359</v>
      </c>
    </row>
    <row r="141" spans="1:15" x14ac:dyDescent="0.25">
      <c r="A141" s="1">
        <v>39995</v>
      </c>
      <c r="B141">
        <v>18.399999999999999</v>
      </c>
      <c r="C141">
        <v>19.360001</v>
      </c>
      <c r="D141">
        <v>18.16</v>
      </c>
      <c r="E141">
        <v>19.360001</v>
      </c>
      <c r="F141">
        <v>11.613441</v>
      </c>
      <c r="G141">
        <v>0</v>
      </c>
      <c r="H141" s="9">
        <f t="shared" si="19"/>
        <v>6.9582184364357744E-2</v>
      </c>
      <c r="I141" s="9">
        <f t="shared" si="20"/>
        <v>1.0615893609239405E-2</v>
      </c>
      <c r="J141" s="31">
        <f t="shared" si="23"/>
        <v>1.6431998270823882E-3</v>
      </c>
      <c r="K141" s="9">
        <f t="shared" si="21"/>
        <v>-6.799908184006922E-3</v>
      </c>
      <c r="L141" s="9">
        <f t="shared" si="24"/>
        <v>9.9752997978330834E-4</v>
      </c>
      <c r="O141" s="21">
        <f t="shared" si="22"/>
        <v>174943.71750245951</v>
      </c>
    </row>
    <row r="142" spans="1:15" x14ac:dyDescent="0.25">
      <c r="A142" s="1">
        <v>39965</v>
      </c>
      <c r="B142">
        <v>18.41</v>
      </c>
      <c r="C142">
        <v>18.510000000000002</v>
      </c>
      <c r="D142">
        <v>18.239999999999998</v>
      </c>
      <c r="E142">
        <v>18.32</v>
      </c>
      <c r="F142">
        <v>10.857923</v>
      </c>
      <c r="G142">
        <v>0</v>
      </c>
      <c r="H142" s="9">
        <f t="shared" si="19"/>
        <v>5.4625900583248012E-4</v>
      </c>
      <c r="I142" s="9">
        <f t="shared" si="20"/>
        <v>-4.7716177766286665E-2</v>
      </c>
      <c r="J142" s="31">
        <f t="shared" si="23"/>
        <v>1.2198912660134555E-3</v>
      </c>
      <c r="K142" s="9">
        <f t="shared" si="21"/>
        <v>-5.8232569806468827E-2</v>
      </c>
      <c r="L142" s="9">
        <f t="shared" si="24"/>
        <v>7.8396211106310741E-4</v>
      </c>
      <c r="O142" s="21">
        <f t="shared" si="22"/>
        <v>163562.66966659215</v>
      </c>
    </row>
    <row r="143" spans="1:15" x14ac:dyDescent="0.25">
      <c r="A143" s="1">
        <v>39934</v>
      </c>
      <c r="B143">
        <v>17.610001</v>
      </c>
      <c r="C143">
        <v>18.309999000000001</v>
      </c>
      <c r="D143">
        <v>17.610001</v>
      </c>
      <c r="E143">
        <v>18.309999000000001</v>
      </c>
      <c r="F143">
        <v>10.851995000000001</v>
      </c>
      <c r="G143">
        <v>0</v>
      </c>
      <c r="H143" s="9">
        <f t="shared" si="19"/>
        <v>4.3899595897545871E-2</v>
      </c>
      <c r="I143" s="9">
        <f t="shared" si="20"/>
        <v>-3.5126754812898793E-2</v>
      </c>
      <c r="J143" s="31">
        <f t="shared" si="23"/>
        <v>1.3752438029524417E-3</v>
      </c>
      <c r="K143" s="9">
        <f t="shared" si="21"/>
        <v>-5.5809990460648669E-2</v>
      </c>
      <c r="L143" s="9">
        <f t="shared" si="24"/>
        <v>8.0054654185319953E-4</v>
      </c>
      <c r="O143" s="21">
        <f t="shared" si="22"/>
        <v>163473.37086554305</v>
      </c>
    </row>
    <row r="144" spans="1:15" x14ac:dyDescent="0.25">
      <c r="A144" s="1">
        <v>39904</v>
      </c>
      <c r="B144">
        <v>17.059999000000001</v>
      </c>
      <c r="C144">
        <v>17.540001</v>
      </c>
      <c r="D144">
        <v>17.030000999999999</v>
      </c>
      <c r="E144">
        <v>17.540001</v>
      </c>
      <c r="F144">
        <v>10.395631</v>
      </c>
      <c r="G144">
        <v>0</v>
      </c>
      <c r="H144" s="9">
        <f t="shared" si="19"/>
        <v>4.8968465956303976E-2</v>
      </c>
      <c r="I144" s="9">
        <f t="shared" si="20"/>
        <v>-0.1181495854960827</v>
      </c>
      <c r="J144" s="31">
        <f t="shared" si="23"/>
        <v>1.1282046530584173E-3</v>
      </c>
      <c r="K144" s="9">
        <f t="shared" si="21"/>
        <v>-0.11561634013806606</v>
      </c>
      <c r="L144" s="9">
        <f t="shared" si="24"/>
        <v>7.0473777002718675E-4</v>
      </c>
      <c r="O144" s="21">
        <f t="shared" si="22"/>
        <v>156598.74906359025</v>
      </c>
    </row>
    <row r="145" spans="1:15" x14ac:dyDescent="0.25">
      <c r="A145" s="1">
        <v>39873</v>
      </c>
      <c r="B145">
        <v>16.469999000000001</v>
      </c>
      <c r="C145">
        <v>17.34</v>
      </c>
      <c r="D145">
        <v>16.110001</v>
      </c>
      <c r="E145">
        <v>16.950001</v>
      </c>
      <c r="F145">
        <v>9.9103370000000002</v>
      </c>
      <c r="G145">
        <v>0</v>
      </c>
      <c r="H145" s="9">
        <f t="shared" si="19"/>
        <v>1.6796788631962378E-2</v>
      </c>
      <c r="I145" s="9">
        <f t="shared" si="20"/>
        <v>-0.16401790543584135</v>
      </c>
      <c r="J145" s="31">
        <f t="shared" si="23"/>
        <v>9.0275173772194791E-4</v>
      </c>
      <c r="K145" s="9">
        <f t="shared" si="21"/>
        <v>-0.15313737832211363</v>
      </c>
      <c r="L145" s="9">
        <f t="shared" si="24"/>
        <v>6.2106070079950642E-4</v>
      </c>
      <c r="O145" s="21">
        <f t="shared" si="22"/>
        <v>149288.32862561339</v>
      </c>
    </row>
    <row r="146" spans="1:15" x14ac:dyDescent="0.25">
      <c r="A146" s="1">
        <v>39845</v>
      </c>
      <c r="B146">
        <v>17.620000999999998</v>
      </c>
      <c r="C146">
        <v>17.809999000000001</v>
      </c>
      <c r="D146">
        <v>16.670000000000002</v>
      </c>
      <c r="E146">
        <v>16.670000000000002</v>
      </c>
      <c r="F146">
        <v>9.7466249999999999</v>
      </c>
      <c r="G146">
        <v>0</v>
      </c>
      <c r="H146" s="9">
        <f t="shared" si="19"/>
        <v>-5.0142644885863646E-2</v>
      </c>
      <c r="I146" s="9">
        <f t="shared" si="20"/>
        <v>-0.15911179739845216</v>
      </c>
      <c r="J146" s="31">
        <f t="shared" si="23"/>
        <v>8.2295700877069676E-4</v>
      </c>
      <c r="K146" s="9">
        <f t="shared" si="21"/>
        <v>-0.14508321483884595</v>
      </c>
      <c r="L146" s="9">
        <f t="shared" si="24"/>
        <v>5.9906400539116642E-4</v>
      </c>
      <c r="O146" s="21">
        <f t="shared" si="22"/>
        <v>146822.187377747</v>
      </c>
    </row>
    <row r="147" spans="1:15" x14ac:dyDescent="0.25">
      <c r="A147" s="1">
        <v>39814</v>
      </c>
      <c r="B147">
        <v>18.489999999999998</v>
      </c>
      <c r="C147">
        <v>18.489999999999998</v>
      </c>
      <c r="D147">
        <v>17.549999</v>
      </c>
      <c r="E147">
        <v>17.549999</v>
      </c>
      <c r="F147">
        <v>10.261146</v>
      </c>
      <c r="G147">
        <v>0</v>
      </c>
      <c r="H147" s="9">
        <f t="shared" si="19"/>
        <v>-1.4680390719133841E-2</v>
      </c>
      <c r="I147" s="9">
        <f t="shared" si="20"/>
        <v>-0.12093819857690138</v>
      </c>
      <c r="J147" s="31">
        <f t="shared" si="23"/>
        <v>6.9740797716249386E-4</v>
      </c>
      <c r="K147" s="9">
        <f t="shared" si="21"/>
        <v>-0.10239834943718526</v>
      </c>
      <c r="L147" s="9">
        <f t="shared" si="24"/>
        <v>5.1964389857523307E-4</v>
      </c>
      <c r="O147" s="21">
        <f t="shared" si="22"/>
        <v>154572.88043014062</v>
      </c>
    </row>
    <row r="148" spans="1:15" x14ac:dyDescent="0.25">
      <c r="A148" s="1">
        <v>39783</v>
      </c>
      <c r="B148">
        <v>17.700001</v>
      </c>
      <c r="C148">
        <v>18.540001</v>
      </c>
      <c r="D148">
        <v>17.700001</v>
      </c>
      <c r="E148">
        <v>18.399999999999999</v>
      </c>
      <c r="F148">
        <v>10.414028</v>
      </c>
      <c r="G148">
        <v>0</v>
      </c>
      <c r="H148" s="9">
        <f t="shared" si="19"/>
        <v>8.2192788744067328E-3</v>
      </c>
      <c r="I148" s="9">
        <f t="shared" si="20"/>
        <v>-0.11938492068693196</v>
      </c>
      <c r="J148" s="31">
        <f t="shared" si="23"/>
        <v>7.5832814681135556E-4</v>
      </c>
      <c r="K148" s="9">
        <f t="shared" si="21"/>
        <v>-8.069781327781643E-2</v>
      </c>
      <c r="L148" s="9">
        <f t="shared" si="24"/>
        <v>6.1925347558561728E-4</v>
      </c>
      <c r="O148" s="21">
        <f t="shared" si="22"/>
        <v>156875.87963762882</v>
      </c>
    </row>
    <row r="149" spans="1:15" x14ac:dyDescent="0.25">
      <c r="A149" s="1">
        <v>39753</v>
      </c>
      <c r="B149">
        <v>18.25</v>
      </c>
      <c r="C149">
        <v>18.639999</v>
      </c>
      <c r="D149">
        <v>17.25</v>
      </c>
      <c r="E149">
        <v>18.25</v>
      </c>
      <c r="F149">
        <v>10.329129999999999</v>
      </c>
      <c r="G149">
        <v>0</v>
      </c>
      <c r="H149" s="9">
        <f t="shared" si="19"/>
        <v>3.2983418539930436E-3</v>
      </c>
      <c r="I149" s="9">
        <f t="shared" si="20"/>
        <v>-0.11247137736882915</v>
      </c>
      <c r="J149" s="31">
        <f t="shared" si="23"/>
        <v>7.5795047462861686E-4</v>
      </c>
      <c r="K149" s="9">
        <f t="shared" si="21"/>
        <v>-4.5527197512210758E-2</v>
      </c>
      <c r="L149" s="9">
        <f t="shared" si="24"/>
        <v>6.6242514968901369E-4</v>
      </c>
      <c r="O149" s="21">
        <f t="shared" si="22"/>
        <v>155596.98462894672</v>
      </c>
    </row>
    <row r="150" spans="1:15" x14ac:dyDescent="0.25">
      <c r="A150" s="1">
        <v>39722</v>
      </c>
      <c r="B150">
        <v>19.690000999999999</v>
      </c>
      <c r="C150">
        <v>19.690000999999999</v>
      </c>
      <c r="D150">
        <v>17.52</v>
      </c>
      <c r="E150">
        <v>18.190000999999999</v>
      </c>
      <c r="F150">
        <v>10.295173</v>
      </c>
      <c r="G150">
        <v>0</v>
      </c>
      <c r="H150" s="9">
        <f t="shared" si="19"/>
        <v>-6.0677995700267613E-2</v>
      </c>
      <c r="I150" s="9">
        <f t="shared" si="20"/>
        <v>-0.14097867543557357</v>
      </c>
      <c r="J150" s="31">
        <f t="shared" si="23"/>
        <v>7.4601852186576109E-4</v>
      </c>
      <c r="K150" s="9">
        <f t="shared" si="21"/>
        <v>-8.2340608049881248E-2</v>
      </c>
      <c r="L150" s="9">
        <f t="shared" si="24"/>
        <v>6.7175612847272814E-4</v>
      </c>
      <c r="O150" s="21">
        <f t="shared" si="22"/>
        <v>155085.45976605458</v>
      </c>
    </row>
    <row r="151" spans="1:15" x14ac:dyDescent="0.25">
      <c r="A151" s="1">
        <v>39692</v>
      </c>
      <c r="B151">
        <v>20.639999</v>
      </c>
      <c r="C151">
        <v>20.799999</v>
      </c>
      <c r="D151">
        <v>19.469999000000001</v>
      </c>
      <c r="E151">
        <v>19.600000000000001</v>
      </c>
      <c r="F151">
        <v>10.960217</v>
      </c>
      <c r="G151">
        <v>0</v>
      </c>
      <c r="H151" s="9">
        <f t="shared" si="19"/>
        <v>-4.6228460832049928E-2</v>
      </c>
      <c r="I151" s="9">
        <f t="shared" si="20"/>
        <v>-8.711316665760184E-2</v>
      </c>
      <c r="J151" s="31">
        <f t="shared" si="23"/>
        <v>5.815315315096819E-4</v>
      </c>
      <c r="K151" s="9">
        <f t="shared" si="21"/>
        <v>-1.0363081206047293E-2</v>
      </c>
      <c r="L151" s="9">
        <f t="shared" si="24"/>
        <v>5.5034602413135117E-4</v>
      </c>
      <c r="O151" s="21">
        <f t="shared" si="22"/>
        <v>165103.61628510055</v>
      </c>
    </row>
    <row r="152" spans="1:15" x14ac:dyDescent="0.25">
      <c r="A152" s="1">
        <v>39661</v>
      </c>
      <c r="B152">
        <v>20.329999999999998</v>
      </c>
      <c r="C152">
        <v>20.66</v>
      </c>
      <c r="D152">
        <v>20.299999</v>
      </c>
      <c r="E152">
        <v>20.549999</v>
      </c>
      <c r="F152">
        <v>11.491448999999999</v>
      </c>
      <c r="G152">
        <v>0</v>
      </c>
      <c r="H152" s="9">
        <f t="shared" si="19"/>
        <v>7.8466182458452466E-3</v>
      </c>
      <c r="I152" s="9">
        <f t="shared" si="20"/>
        <v>-2.3405400439556676E-2</v>
      </c>
      <c r="J152" s="31">
        <f t="shared" si="23"/>
        <v>4.237542379865978E-4</v>
      </c>
      <c r="K152" s="9">
        <f t="shared" si="21"/>
        <v>6.5722587047844908E-2</v>
      </c>
      <c r="L152" s="9">
        <f t="shared" si="24"/>
        <v>4.4949237208799969E-4</v>
      </c>
      <c r="O152" s="21">
        <f t="shared" si="22"/>
        <v>173106.04217560677</v>
      </c>
    </row>
    <row r="153" spans="1:15" x14ac:dyDescent="0.25">
      <c r="A153" s="1">
        <v>39630</v>
      </c>
      <c r="B153">
        <v>20.350000000000001</v>
      </c>
      <c r="C153">
        <v>20.459999</v>
      </c>
      <c r="D153">
        <v>20.040001</v>
      </c>
      <c r="E153">
        <v>20.389999</v>
      </c>
      <c r="F153">
        <v>11.401982</v>
      </c>
      <c r="G153">
        <v>0</v>
      </c>
      <c r="H153" s="9">
        <f t="shared" si="19"/>
        <v>1.3773723071648519E-2</v>
      </c>
      <c r="I153" s="9">
        <f t="shared" si="20"/>
        <v>-2.488422085372451E-2</v>
      </c>
      <c r="J153" s="31">
        <f t="shared" si="23"/>
        <v>4.3761097354970071E-4</v>
      </c>
      <c r="K153" s="9">
        <f t="shared" si="21"/>
        <v>5.8872945818531801E-2</v>
      </c>
      <c r="L153" s="9">
        <f t="shared" si="24"/>
        <v>4.5889179549647144E-4</v>
      </c>
      <c r="O153" s="21">
        <f t="shared" si="22"/>
        <v>171758.32020639951</v>
      </c>
    </row>
    <row r="154" spans="1:15" x14ac:dyDescent="0.25">
      <c r="A154" s="1">
        <v>39600</v>
      </c>
      <c r="B154">
        <v>21.280000999999999</v>
      </c>
      <c r="C154">
        <v>21.299999</v>
      </c>
      <c r="D154">
        <v>20.32</v>
      </c>
      <c r="E154">
        <v>20.360001</v>
      </c>
      <c r="F154">
        <v>11.247068000000001</v>
      </c>
      <c r="G154">
        <v>0</v>
      </c>
      <c r="H154" s="9">
        <f t="shared" si="19"/>
        <v>-4.5923082711021135E-2</v>
      </c>
      <c r="I154" s="9">
        <f t="shared" si="20"/>
        <v>-2.4479881873181526E-2</v>
      </c>
      <c r="J154" s="31">
        <f t="shared" si="23"/>
        <v>4.1899099711113362E-4</v>
      </c>
      <c r="K154" s="9">
        <f t="shared" si="21"/>
        <v>6.3900523112004268E-2</v>
      </c>
      <c r="L154" s="9">
        <f t="shared" si="24"/>
        <v>4.8957618699049983E-4</v>
      </c>
      <c r="O154" s="21">
        <f t="shared" si="22"/>
        <v>169424.71115347746</v>
      </c>
    </row>
    <row r="155" spans="1:15" x14ac:dyDescent="0.25">
      <c r="A155" s="1">
        <v>39569</v>
      </c>
      <c r="B155">
        <v>21.629999000000002</v>
      </c>
      <c r="C155">
        <v>21.639999</v>
      </c>
      <c r="D155">
        <v>21.299999</v>
      </c>
      <c r="E155">
        <v>21.34</v>
      </c>
      <c r="F155">
        <v>11.788429000000001</v>
      </c>
      <c r="G155">
        <v>0</v>
      </c>
      <c r="H155" s="9">
        <f t="shared" si="19"/>
        <v>-5.592285404535647E-3</v>
      </c>
      <c r="I155" s="9">
        <f t="shared" si="20"/>
        <v>2.5665501132645749E-2</v>
      </c>
      <c r="J155" s="31">
        <f t="shared" si="23"/>
        <v>2.7484549237758533E-4</v>
      </c>
      <c r="K155" s="9">
        <f t="shared" si="21"/>
        <v>0.15096064810746698</v>
      </c>
      <c r="L155" s="9">
        <f t="shared" si="24"/>
        <v>3.809388767593737E-4</v>
      </c>
      <c r="O155" s="21">
        <f t="shared" si="22"/>
        <v>177579.7192902432</v>
      </c>
    </row>
    <row r="156" spans="1:15" x14ac:dyDescent="0.25">
      <c r="A156" s="1">
        <v>39539</v>
      </c>
      <c r="B156">
        <v>21.379999000000002</v>
      </c>
      <c r="C156">
        <v>21.459999</v>
      </c>
      <c r="D156">
        <v>21.18</v>
      </c>
      <c r="E156">
        <v>21.459999</v>
      </c>
      <c r="F156">
        <v>11.854723999999999</v>
      </c>
      <c r="G156">
        <v>0</v>
      </c>
      <c r="H156" s="9">
        <f t="shared" si="19"/>
        <v>2.2764039521109204E-2</v>
      </c>
      <c r="I156" s="9">
        <f t="shared" si="20"/>
        <v>8.5125374085617631E-3</v>
      </c>
      <c r="J156" s="31">
        <f t="shared" si="23"/>
        <v>2.7238019978502995E-4</v>
      </c>
      <c r="K156" s="9">
        <f t="shared" si="21"/>
        <v>0.15196586020376909</v>
      </c>
      <c r="L156" s="9">
        <f t="shared" si="24"/>
        <v>3.8195205485234892E-4</v>
      </c>
      <c r="O156" s="21">
        <f t="shared" si="22"/>
        <v>178578.38056142247</v>
      </c>
    </row>
    <row r="157" spans="1:15" x14ac:dyDescent="0.25">
      <c r="A157" s="1">
        <v>39508</v>
      </c>
      <c r="B157">
        <v>21.360001</v>
      </c>
      <c r="C157">
        <v>21.5</v>
      </c>
      <c r="D157">
        <v>21.07</v>
      </c>
      <c r="E157">
        <v>21.209999</v>
      </c>
      <c r="F157">
        <v>11.590869</v>
      </c>
      <c r="G157">
        <v>0</v>
      </c>
      <c r="H157" s="9">
        <f t="shared" si="19"/>
        <v>-7.0221997426847564E-3</v>
      </c>
      <c r="I157" s="9">
        <f t="shared" si="20"/>
        <v>-9.5317940383923844E-3</v>
      </c>
      <c r="J157" s="31">
        <f t="shared" si="23"/>
        <v>2.8803941162371707E-4</v>
      </c>
      <c r="K157" s="9">
        <f t="shared" si="21"/>
        <v>0.11892639387117579</v>
      </c>
      <c r="L157" s="9">
        <f t="shared" si="24"/>
        <v>3.7873989101230312E-4</v>
      </c>
      <c r="O157" s="21">
        <f t="shared" si="22"/>
        <v>174603.69514461866</v>
      </c>
    </row>
    <row r="158" spans="1:15" x14ac:dyDescent="0.25">
      <c r="A158" s="1">
        <v>39479</v>
      </c>
      <c r="B158">
        <v>21.76</v>
      </c>
      <c r="C158">
        <v>21.76</v>
      </c>
      <c r="D158">
        <v>21.26</v>
      </c>
      <c r="E158">
        <v>21.360001</v>
      </c>
      <c r="F158">
        <v>11.672838</v>
      </c>
      <c r="G158">
        <v>0</v>
      </c>
      <c r="H158" s="9">
        <f t="shared" si="19"/>
        <v>-1.2939358221564719E-2</v>
      </c>
      <c r="I158" s="9">
        <f t="shared" si="20"/>
        <v>2.3872893095502851E-2</v>
      </c>
      <c r="J158" s="31">
        <f t="shared" si="23"/>
        <v>2.8290408983777654E-4</v>
      </c>
      <c r="K158" s="9">
        <f t="shared" si="21"/>
        <v>0.14986076473451337</v>
      </c>
      <c r="L158" s="9">
        <f t="shared" si="24"/>
        <v>3.9181182976106752E-4</v>
      </c>
      <c r="O158" s="21">
        <f t="shared" si="22"/>
        <v>175838.46798928711</v>
      </c>
    </row>
    <row r="159" spans="1:15" x14ac:dyDescent="0.25">
      <c r="A159" s="1">
        <v>39448</v>
      </c>
      <c r="B159">
        <v>21.84</v>
      </c>
      <c r="C159">
        <v>21.870000999999998</v>
      </c>
      <c r="D159">
        <v>21.32</v>
      </c>
      <c r="E159">
        <v>21.639999</v>
      </c>
      <c r="F159">
        <v>11.825856999999999</v>
      </c>
      <c r="G159">
        <v>0</v>
      </c>
      <c r="H159" s="9">
        <f t="shared" si="19"/>
        <v>1.6134618757164477E-2</v>
      </c>
      <c r="I159" s="9">
        <f t="shared" si="20"/>
        <v>3.4475950592635148E-2</v>
      </c>
      <c r="J159" s="31">
        <f t="shared" si="23"/>
        <v>2.6407542624724302E-4</v>
      </c>
      <c r="K159" s="9">
        <f t="shared" si="21"/>
        <v>0.14644305101791433</v>
      </c>
      <c r="L159" s="9">
        <f t="shared" si="24"/>
        <v>3.7677541018023942E-4</v>
      </c>
      <c r="O159" s="21">
        <f t="shared" si="22"/>
        <v>178143.53095111804</v>
      </c>
    </row>
    <row r="160" spans="1:15" x14ac:dyDescent="0.25">
      <c r="A160" s="1">
        <v>39417</v>
      </c>
      <c r="B160">
        <v>22.5</v>
      </c>
      <c r="C160">
        <v>22.530000999999999</v>
      </c>
      <c r="D160">
        <v>21.59</v>
      </c>
      <c r="E160">
        <v>21.82</v>
      </c>
      <c r="F160">
        <v>11.638081</v>
      </c>
      <c r="G160">
        <v>0</v>
      </c>
      <c r="H160" s="9">
        <f t="shared" si="19"/>
        <v>-2.8927463772771576E-2</v>
      </c>
      <c r="I160" s="9">
        <f t="shared" si="20"/>
        <v>2.735591958749262E-2</v>
      </c>
      <c r="J160" s="31">
        <f t="shared" si="23"/>
        <v>4.1164713997492343E-4</v>
      </c>
      <c r="K160" s="9">
        <f t="shared" si="21"/>
        <v>0.13726523913087657</v>
      </c>
      <c r="L160" s="9">
        <f t="shared" si="24"/>
        <v>4.1822480392667141E-4</v>
      </c>
      <c r="O160" s="21">
        <f t="shared" si="22"/>
        <v>175314.89200614541</v>
      </c>
    </row>
    <row r="161" spans="1:15" x14ac:dyDescent="0.25">
      <c r="A161" s="1">
        <v>39387</v>
      </c>
      <c r="B161">
        <v>22.33</v>
      </c>
      <c r="C161">
        <v>22.469999000000001</v>
      </c>
      <c r="D161">
        <v>22.07</v>
      </c>
      <c r="E161">
        <v>22.469999000000001</v>
      </c>
      <c r="F161">
        <v>11.984769999999999</v>
      </c>
      <c r="G161">
        <v>0</v>
      </c>
      <c r="H161" s="9">
        <f t="shared" si="19"/>
        <v>-1.777178897372881E-3</v>
      </c>
      <c r="I161" s="9">
        <f t="shared" si="20"/>
        <v>0.10746374661482448</v>
      </c>
      <c r="J161" s="31">
        <f t="shared" si="23"/>
        <v>4.5654114660694336E-4</v>
      </c>
      <c r="K161" s="9">
        <f t="shared" si="21"/>
        <v>0.2168015445401569</v>
      </c>
      <c r="L161" s="9">
        <f t="shared" si="24"/>
        <v>4.039996404277031E-4</v>
      </c>
      <c r="O161" s="21">
        <f t="shared" si="22"/>
        <v>180537.38054138748</v>
      </c>
    </row>
    <row r="162" spans="1:15" x14ac:dyDescent="0.25">
      <c r="A162" s="1">
        <v>39356</v>
      </c>
      <c r="B162">
        <v>22.43</v>
      </c>
      <c r="C162">
        <v>22.559999000000001</v>
      </c>
      <c r="D162">
        <v>22.33</v>
      </c>
      <c r="E162">
        <v>22.51</v>
      </c>
      <c r="F162">
        <v>12.006107</v>
      </c>
      <c r="G162">
        <v>0</v>
      </c>
      <c r="H162" s="9">
        <f t="shared" si="19"/>
        <v>2.0332532298131964E-2</v>
      </c>
      <c r="I162" s="9">
        <f t="shared" si="20"/>
        <v>7.0163352214485789E-2</v>
      </c>
      <c r="J162" s="31">
        <f t="shared" si="23"/>
        <v>4.5457661307744655E-4</v>
      </c>
      <c r="K162" s="9">
        <f t="shared" si="21"/>
        <v>0.18960872268908222</v>
      </c>
      <c r="L162" s="9">
        <f t="shared" si="24"/>
        <v>4.0046071841023738E-4</v>
      </c>
      <c r="O162" s="21">
        <f t="shared" si="22"/>
        <v>180858.79898234311</v>
      </c>
    </row>
    <row r="163" spans="1:15" x14ac:dyDescent="0.25">
      <c r="A163" s="1">
        <v>39326</v>
      </c>
      <c r="B163">
        <v>22.25</v>
      </c>
      <c r="C163">
        <v>22.58</v>
      </c>
      <c r="D163">
        <v>22.209999</v>
      </c>
      <c r="E163">
        <v>22.290001</v>
      </c>
      <c r="F163">
        <v>11.766857</v>
      </c>
      <c r="G163">
        <v>0</v>
      </c>
      <c r="H163" s="9">
        <f t="shared" si="19"/>
        <v>6.3204740770337452E-3</v>
      </c>
      <c r="I163" s="9">
        <f t="shared" si="20"/>
        <v>6.2471309223991987E-2</v>
      </c>
      <c r="J163" s="31">
        <f t="shared" si="23"/>
        <v>4.7484951690484738E-4</v>
      </c>
      <c r="K163" s="9">
        <f t="shared" si="21"/>
        <v>0.17790553897616368</v>
      </c>
      <c r="L163" s="9">
        <f t="shared" si="24"/>
        <v>3.9842022518032932E-4</v>
      </c>
      <c r="O163" s="21">
        <f t="shared" si="22"/>
        <v>177254.7608327143</v>
      </c>
    </row>
    <row r="164" spans="1:15" x14ac:dyDescent="0.25">
      <c r="A164" s="1">
        <v>39295</v>
      </c>
      <c r="B164">
        <v>21.950001</v>
      </c>
      <c r="C164">
        <v>22.16</v>
      </c>
      <c r="D164">
        <v>21.67</v>
      </c>
      <c r="E164">
        <v>22.15</v>
      </c>
      <c r="F164">
        <v>11.692952</v>
      </c>
      <c r="G164">
        <v>0</v>
      </c>
      <c r="H164" s="9">
        <f t="shared" si="19"/>
        <v>1.4194091854981033E-2</v>
      </c>
      <c r="I164" s="9">
        <f t="shared" si="20"/>
        <v>8.4410073583085388E-2</v>
      </c>
      <c r="J164" s="31">
        <f t="shared" si="23"/>
        <v>4.7797398213805315E-4</v>
      </c>
      <c r="K164" s="9">
        <f t="shared" si="21"/>
        <v>0.16628594899440458</v>
      </c>
      <c r="L164" s="9">
        <f t="shared" si="24"/>
        <v>4.1379883453644689E-4</v>
      </c>
      <c r="O164" s="21">
        <f t="shared" si="22"/>
        <v>176141.46328016123</v>
      </c>
    </row>
    <row r="165" spans="1:15" x14ac:dyDescent="0.25">
      <c r="A165" s="1">
        <v>39264</v>
      </c>
      <c r="B165">
        <v>22.129999000000002</v>
      </c>
      <c r="C165">
        <v>22.290001</v>
      </c>
      <c r="D165">
        <v>21.799999</v>
      </c>
      <c r="E165">
        <v>21.84</v>
      </c>
      <c r="F165">
        <v>11.529304</v>
      </c>
      <c r="G165">
        <v>0</v>
      </c>
      <c r="H165" s="9">
        <f t="shared" si="19"/>
        <v>3.1200395634241188E-3</v>
      </c>
      <c r="I165" s="9">
        <f t="shared" si="20"/>
        <v>7.0697014757380022E-2</v>
      </c>
      <c r="J165" s="31">
        <f t="shared" si="23"/>
        <v>4.8524141910656523E-4</v>
      </c>
      <c r="K165" s="9">
        <f t="shared" si="21"/>
        <v>0.1358048480811177</v>
      </c>
      <c r="L165" s="9">
        <f t="shared" si="24"/>
        <v>4.1100845758641562E-4</v>
      </c>
      <c r="O165" s="21">
        <f t="shared" si="22"/>
        <v>173676.2861219148</v>
      </c>
    </row>
    <row r="166" spans="1:15" x14ac:dyDescent="0.25">
      <c r="A166" s="1">
        <v>39234</v>
      </c>
      <c r="B166">
        <v>22.469999000000001</v>
      </c>
      <c r="C166">
        <v>22.5</v>
      </c>
      <c r="D166">
        <v>21.85</v>
      </c>
      <c r="E166">
        <v>22</v>
      </c>
      <c r="F166">
        <v>11.493444</v>
      </c>
      <c r="G166">
        <v>0</v>
      </c>
      <c r="H166" s="9">
        <f t="shared" si="19"/>
        <v>-2.222250201664663E-2</v>
      </c>
      <c r="I166" s="9">
        <f t="shared" si="20"/>
        <v>8.720611309174324E-2</v>
      </c>
      <c r="J166" s="31">
        <f t="shared" si="23"/>
        <v>5.3248332020140233E-4</v>
      </c>
      <c r="K166" s="9">
        <f t="shared" si="21"/>
        <v>0.14111841964828148</v>
      </c>
      <c r="L166" s="9">
        <f t="shared" si="24"/>
        <v>4.1156305378121791E-4</v>
      </c>
      <c r="O166" s="21">
        <f t="shared" si="22"/>
        <v>173136.09465672905</v>
      </c>
    </row>
    <row r="167" spans="1:15" x14ac:dyDescent="0.25">
      <c r="A167" s="1">
        <v>39203</v>
      </c>
      <c r="B167">
        <v>22.42</v>
      </c>
      <c r="C167">
        <v>22.59</v>
      </c>
      <c r="D167">
        <v>22.4</v>
      </c>
      <c r="E167">
        <v>22.5</v>
      </c>
      <c r="F167">
        <v>11.754662</v>
      </c>
      <c r="G167">
        <v>0</v>
      </c>
      <c r="H167" s="9">
        <f t="shared" si="19"/>
        <v>4.4647198432734066E-3</v>
      </c>
      <c r="I167" s="9">
        <f t="shared" si="20"/>
        <v>0.14766381455953231</v>
      </c>
      <c r="J167" s="31">
        <f t="shared" si="23"/>
        <v>4.5581835954583259E-4</v>
      </c>
      <c r="K167" s="9">
        <f t="shared" si="21"/>
        <v>0.17940494074009555</v>
      </c>
      <c r="L167" s="9">
        <f t="shared" si="24"/>
        <v>3.7790832208497738E-4</v>
      </c>
      <c r="O167" s="21">
        <f t="shared" si="22"/>
        <v>177071.05656841031</v>
      </c>
    </row>
    <row r="168" spans="1:15" x14ac:dyDescent="0.25">
      <c r="A168" s="1">
        <v>39173</v>
      </c>
      <c r="B168">
        <v>22.059999000000001</v>
      </c>
      <c r="C168">
        <v>22.450001</v>
      </c>
      <c r="D168">
        <v>22.059999000000001</v>
      </c>
      <c r="E168">
        <v>22.4</v>
      </c>
      <c r="F168">
        <v>11.702413999999999</v>
      </c>
      <c r="G168">
        <v>0</v>
      </c>
      <c r="H168" s="9">
        <f t="shared" si="19"/>
        <v>2.6467126364755046E-2</v>
      </c>
      <c r="I168" s="9">
        <f t="shared" si="20"/>
        <v>0.13716535365738</v>
      </c>
      <c r="J168" s="31">
        <f t="shared" si="23"/>
        <v>4.7978376304529379E-4</v>
      </c>
      <c r="K168" s="9">
        <f t="shared" si="21"/>
        <v>0.17308366441050013</v>
      </c>
      <c r="L168" s="9">
        <f t="shared" si="24"/>
        <v>3.7812667457734001E-4</v>
      </c>
      <c r="O168" s="21">
        <f t="shared" si="22"/>
        <v>176283.99790491269</v>
      </c>
    </row>
    <row r="169" spans="1:15" x14ac:dyDescent="0.25">
      <c r="A169" s="1">
        <v>39142</v>
      </c>
      <c r="B169">
        <v>22.059999000000001</v>
      </c>
      <c r="C169">
        <v>22.32</v>
      </c>
      <c r="D169">
        <v>21.9</v>
      </c>
      <c r="E169">
        <v>22.02</v>
      </c>
      <c r="F169">
        <v>11.400671000000001</v>
      </c>
      <c r="G169">
        <v>0</v>
      </c>
      <c r="H169" s="9">
        <f t="shared" si="19"/>
        <v>-2.7175222802973118E-3</v>
      </c>
      <c r="I169" s="9">
        <f t="shared" si="20"/>
        <v>0.100565599502651</v>
      </c>
      <c r="J169" s="31">
        <f t="shared" si="23"/>
        <v>4.65221156368896E-4</v>
      </c>
      <c r="K169" s="9">
        <f t="shared" si="21"/>
        <v>0.15504491391217345</v>
      </c>
      <c r="L169" s="9">
        <f t="shared" si="24"/>
        <v>3.674063678151506E-4</v>
      </c>
      <c r="O169" s="21">
        <f t="shared" si="22"/>
        <v>171738.57143309058</v>
      </c>
    </row>
    <row r="170" spans="1:15" x14ac:dyDescent="0.25">
      <c r="A170" s="1">
        <v>39114</v>
      </c>
      <c r="B170">
        <v>21.940000999999999</v>
      </c>
      <c r="C170">
        <v>22.26</v>
      </c>
      <c r="D170">
        <v>21.940000999999999</v>
      </c>
      <c r="E170">
        <v>22.08</v>
      </c>
      <c r="F170">
        <v>11.431737</v>
      </c>
      <c r="G170">
        <v>0</v>
      </c>
      <c r="H170" s="9">
        <f t="shared" si="19"/>
        <v>9.1408264057763894E-3</v>
      </c>
      <c r="I170" s="9">
        <f t="shared" si="20"/>
        <v>0.12611053533543695</v>
      </c>
      <c r="J170" s="31">
        <f t="shared" si="23"/>
        <v>5.0989545468845291E-4</v>
      </c>
      <c r="K170" s="9">
        <f t="shared" si="21"/>
        <v>0.17951928943264878</v>
      </c>
      <c r="L170" s="9">
        <f t="shared" si="24"/>
        <v>4.0138023654558191E-4</v>
      </c>
      <c r="O170" s="21">
        <f t="shared" si="22"/>
        <v>172206.54656018093</v>
      </c>
    </row>
    <row r="171" spans="1:15" x14ac:dyDescent="0.25">
      <c r="A171" s="1">
        <v>39083</v>
      </c>
      <c r="B171">
        <v>21.85</v>
      </c>
      <c r="C171">
        <v>21.879999000000002</v>
      </c>
      <c r="D171">
        <v>21.74</v>
      </c>
      <c r="E171">
        <v>21.879999000000002</v>
      </c>
      <c r="F171">
        <v>11.328188000000001</v>
      </c>
      <c r="G171">
        <v>0</v>
      </c>
      <c r="H171" s="9">
        <f t="shared" si="19"/>
        <v>4.6791680177182951E-2</v>
      </c>
      <c r="I171" s="9">
        <f t="shared" si="20"/>
        <v>9.8197146576736616E-2</v>
      </c>
      <c r="J171" s="31">
        <f t="shared" si="23"/>
        <v>5.0994017143277397E-4</v>
      </c>
      <c r="K171" s="9">
        <f t="shared" si="21"/>
        <v>0.14206392165216661</v>
      </c>
      <c r="L171" s="9">
        <f t="shared" si="24"/>
        <v>4.0274433867035361E-4</v>
      </c>
      <c r="O171" s="21">
        <f t="shared" si="22"/>
        <v>170646.69474678108</v>
      </c>
    </row>
    <row r="172" spans="1:15" x14ac:dyDescent="0.25">
      <c r="A172" s="1">
        <v>39052</v>
      </c>
      <c r="B172">
        <v>22.629999000000002</v>
      </c>
      <c r="C172">
        <v>22.77</v>
      </c>
      <c r="D172">
        <v>21.790001</v>
      </c>
      <c r="E172">
        <v>21.799999</v>
      </c>
      <c r="F172">
        <v>10.821816999999999</v>
      </c>
      <c r="G172">
        <v>0</v>
      </c>
      <c r="H172" s="9">
        <f t="shared" si="19"/>
        <v>-3.5398238765345903E-2</v>
      </c>
      <c r="I172" s="9">
        <f t="shared" si="20"/>
        <v>5.7500484687774987E-2</v>
      </c>
      <c r="J172" s="31">
        <f t="shared" si="23"/>
        <v>4.6101136843024887E-4</v>
      </c>
      <c r="K172" s="9">
        <f t="shared" si="21"/>
        <v>0.10467610914286511</v>
      </c>
      <c r="L172" s="9">
        <f t="shared" si="24"/>
        <v>3.3057778029501434E-4</v>
      </c>
      <c r="O172" s="21">
        <f t="shared" si="22"/>
        <v>163018.77248192969</v>
      </c>
    </row>
    <row r="173" spans="1:15" x14ac:dyDescent="0.25">
      <c r="A173" s="1">
        <v>39022</v>
      </c>
      <c r="B173">
        <v>22.309999000000001</v>
      </c>
      <c r="C173">
        <v>22.6</v>
      </c>
      <c r="D173">
        <v>22.18</v>
      </c>
      <c r="E173">
        <v>22.6</v>
      </c>
      <c r="F173">
        <v>11.218947999999999</v>
      </c>
      <c r="G173">
        <v>0</v>
      </c>
      <c r="H173" s="9">
        <f t="shared" si="19"/>
        <v>1.2998659682520638E-2</v>
      </c>
      <c r="I173" s="9">
        <f t="shared" si="20"/>
        <v>0.13904841348776023</v>
      </c>
      <c r="J173" s="31">
        <f t="shared" si="23"/>
        <v>3.8222958689028587E-4</v>
      </c>
      <c r="K173" s="9">
        <f t="shared" si="21"/>
        <v>0.15897397012356004</v>
      </c>
      <c r="L173" s="9">
        <f t="shared" si="24"/>
        <v>2.5721290298648299E-4</v>
      </c>
      <c r="O173" s="21">
        <f t="shared" si="22"/>
        <v>169001.11427670604</v>
      </c>
    </row>
    <row r="174" spans="1:15" x14ac:dyDescent="0.25">
      <c r="A174" s="1">
        <v>38991</v>
      </c>
      <c r="B174">
        <v>21.950001</v>
      </c>
      <c r="C174">
        <v>22.309999000000001</v>
      </c>
      <c r="D174">
        <v>21.940000999999999</v>
      </c>
      <c r="E174">
        <v>22.309999000000001</v>
      </c>
      <c r="F174">
        <v>11.074987999999999</v>
      </c>
      <c r="G174">
        <v>0</v>
      </c>
      <c r="H174" s="9">
        <f t="shared" si="19"/>
        <v>2.7099790712540935E-2</v>
      </c>
      <c r="I174" s="9">
        <f t="shared" si="20"/>
        <v>9.7350067634489057E-2</v>
      </c>
      <c r="J174" s="31">
        <f t="shared" si="23"/>
        <v>3.8088810511750396E-4</v>
      </c>
      <c r="K174" s="9">
        <f t="shared" si="21"/>
        <v>0.15157319105592151</v>
      </c>
      <c r="L174" s="9">
        <f t="shared" si="24"/>
        <v>2.5562778324589866E-4</v>
      </c>
      <c r="O174" s="21">
        <f t="shared" si="22"/>
        <v>166832.51518780086</v>
      </c>
    </row>
    <row r="175" spans="1:15" x14ac:dyDescent="0.25">
      <c r="A175" s="1">
        <v>38961</v>
      </c>
      <c r="B175">
        <v>21.969999000000001</v>
      </c>
      <c r="C175">
        <v>22.08</v>
      </c>
      <c r="D175">
        <v>21.83</v>
      </c>
      <c r="E175">
        <v>21.950001</v>
      </c>
      <c r="F175">
        <v>10.782776999999999</v>
      </c>
      <c r="G175">
        <v>0</v>
      </c>
      <c r="H175" s="9">
        <f t="shared" si="19"/>
        <v>1.3689590190819388E-3</v>
      </c>
      <c r="I175" s="9">
        <f t="shared" si="20"/>
        <v>7.9395522002585803E-2</v>
      </c>
      <c r="J175" s="31">
        <f t="shared" si="23"/>
        <v>3.5732415769200058E-4</v>
      </c>
      <c r="K175" s="9">
        <f t="shared" si="21"/>
        <v>0.13121398986995428</v>
      </c>
      <c r="L175" s="9">
        <f t="shared" si="24"/>
        <v>2.4138413019623791E-4</v>
      </c>
      <c r="O175" s="21">
        <f t="shared" si="22"/>
        <v>162430.67781375203</v>
      </c>
    </row>
    <row r="176" spans="1:15" x14ac:dyDescent="0.25">
      <c r="A176" s="1">
        <v>38930</v>
      </c>
      <c r="B176">
        <v>21.52</v>
      </c>
      <c r="C176">
        <v>21.92</v>
      </c>
      <c r="D176">
        <v>21.52</v>
      </c>
      <c r="E176">
        <v>21.92</v>
      </c>
      <c r="F176">
        <v>10.768036</v>
      </c>
      <c r="G176">
        <v>0</v>
      </c>
      <c r="H176" s="9">
        <f t="shared" si="19"/>
        <v>1.8587167187830093E-2</v>
      </c>
      <c r="I176" s="9">
        <f t="shared" si="20"/>
        <v>7.4032381648869564E-2</v>
      </c>
      <c r="J176" s="31">
        <f t="shared" si="23"/>
        <v>3.8505443296601207E-4</v>
      </c>
      <c r="K176" s="9">
        <f t="shared" si="21"/>
        <v>0.14850377166183087</v>
      </c>
      <c r="L176" s="9">
        <f t="shared" si="24"/>
        <v>2.4415984221241827E-4</v>
      </c>
      <c r="O176" s="21">
        <f t="shared" si="22"/>
        <v>162208.62085925392</v>
      </c>
    </row>
    <row r="177" spans="1:15" x14ac:dyDescent="0.25">
      <c r="A177" s="1">
        <v>38899</v>
      </c>
      <c r="B177">
        <v>21.139999</v>
      </c>
      <c r="C177">
        <v>21.52</v>
      </c>
      <c r="D177">
        <v>21.059999000000001</v>
      </c>
      <c r="E177">
        <v>21.52</v>
      </c>
      <c r="F177">
        <v>10.571541</v>
      </c>
      <c r="G177">
        <v>0</v>
      </c>
      <c r="H177" s="9">
        <f t="shared" si="19"/>
        <v>3.215005840512411E-2</v>
      </c>
      <c r="I177" s="9">
        <f t="shared" si="20"/>
        <v>4.14512029076783E-2</v>
      </c>
      <c r="J177" s="31">
        <f t="shared" si="23"/>
        <v>3.6831999066367721E-4</v>
      </c>
      <c r="K177" s="9">
        <f t="shared" si="21"/>
        <v>0.12381904579665766</v>
      </c>
      <c r="L177" s="9">
        <f t="shared" si="24"/>
        <v>2.4673165666962149E-4</v>
      </c>
      <c r="O177" s="21">
        <f t="shared" si="22"/>
        <v>159248.63976746157</v>
      </c>
    </row>
    <row r="178" spans="1:15" x14ac:dyDescent="0.25">
      <c r="A178" s="1">
        <v>38869</v>
      </c>
      <c r="B178">
        <v>21.27</v>
      </c>
      <c r="C178">
        <v>21.379999000000002</v>
      </c>
      <c r="D178">
        <v>20.790001</v>
      </c>
      <c r="E178">
        <v>21.07</v>
      </c>
      <c r="F178">
        <v>10.242252000000001</v>
      </c>
      <c r="G178">
        <v>0</v>
      </c>
      <c r="H178" s="9">
        <f t="shared" si="19"/>
        <v>-4.7238016166571192E-3</v>
      </c>
      <c r="I178" s="9">
        <f t="shared" si="20"/>
        <v>1.6894711096121468E-2</v>
      </c>
      <c r="J178" s="31">
        <f t="shared" si="23"/>
        <v>2.975160246222843E-4</v>
      </c>
      <c r="K178" s="9">
        <f t="shared" si="21"/>
        <v>0.11137717533545574</v>
      </c>
      <c r="L178" s="9">
        <f t="shared" si="24"/>
        <v>2.1864180850044701E-4</v>
      </c>
      <c r="O178" s="21">
        <f t="shared" si="22"/>
        <v>154288.26309764705</v>
      </c>
    </row>
    <row r="179" spans="1:15" x14ac:dyDescent="0.25">
      <c r="A179" s="1">
        <v>38838</v>
      </c>
      <c r="B179">
        <v>21.24</v>
      </c>
      <c r="C179">
        <v>21.4</v>
      </c>
      <c r="D179">
        <v>21.049999</v>
      </c>
      <c r="E179">
        <v>21.17</v>
      </c>
      <c r="F179">
        <v>10.290863999999999</v>
      </c>
      <c r="G179">
        <v>0</v>
      </c>
      <c r="H179" s="9">
        <f t="shared" si="19"/>
        <v>-6.5697968514092531E-3</v>
      </c>
      <c r="I179" s="9">
        <f t="shared" si="20"/>
        <v>3.2534652726244451E-2</v>
      </c>
      <c r="J179" s="31">
        <f t="shared" si="23"/>
        <v>2.9378635683615533E-4</v>
      </c>
      <c r="K179" s="9">
        <f t="shared" si="21"/>
        <v>0.13182585467124355</v>
      </c>
      <c r="L179" s="9">
        <f t="shared" si="24"/>
        <v>2.1496624862789624E-4</v>
      </c>
      <c r="O179" s="21">
        <f t="shared" si="22"/>
        <v>155020.54941961047</v>
      </c>
    </row>
    <row r="180" spans="1:15" x14ac:dyDescent="0.25">
      <c r="A180" s="1">
        <v>38808</v>
      </c>
      <c r="B180">
        <v>21.110001</v>
      </c>
      <c r="C180">
        <v>21.309999000000001</v>
      </c>
      <c r="D180">
        <v>20.959999</v>
      </c>
      <c r="E180">
        <v>21.309999000000001</v>
      </c>
      <c r="F180">
        <v>10.358919999999999</v>
      </c>
      <c r="G180">
        <v>0</v>
      </c>
      <c r="H180" s="9">
        <f t="shared" si="19"/>
        <v>2.0430136443566182E-2</v>
      </c>
      <c r="I180" s="9">
        <f t="shared" si="20"/>
        <v>3.8407958642996065E-2</v>
      </c>
      <c r="J180" s="31">
        <f t="shared" si="23"/>
        <v>2.8942374872278193E-4</v>
      </c>
      <c r="K180" s="9">
        <f t="shared" si="21"/>
        <v>0.14096620174055133</v>
      </c>
      <c r="L180" s="9">
        <f t="shared" si="24"/>
        <v>2.1246578076060914E-4</v>
      </c>
      <c r="O180" s="21">
        <f t="shared" si="22"/>
        <v>156045.73821923905</v>
      </c>
    </row>
    <row r="181" spans="1:15" x14ac:dyDescent="0.25">
      <c r="A181" s="1">
        <v>38777</v>
      </c>
      <c r="B181">
        <v>21.440000999999999</v>
      </c>
      <c r="C181">
        <v>21.549999</v>
      </c>
      <c r="D181">
        <v>21.08</v>
      </c>
      <c r="E181">
        <v>21.08</v>
      </c>
      <c r="F181">
        <v>10.151522999999999</v>
      </c>
      <c r="G181">
        <v>0</v>
      </c>
      <c r="H181" s="9">
        <f t="shared" si="19"/>
        <v>-1.5873183601109786E-2</v>
      </c>
      <c r="I181" s="9">
        <f t="shared" si="20"/>
        <v>2.8489025743523955E-2</v>
      </c>
      <c r="J181" s="31">
        <f t="shared" si="23"/>
        <v>2.8380062143231616E-4</v>
      </c>
      <c r="K181" s="9">
        <f t="shared" si="21"/>
        <v>0.11380807281083412</v>
      </c>
      <c r="L181" s="9">
        <f t="shared" si="24"/>
        <v>2.1601492362818654E-4</v>
      </c>
      <c r="O181" s="21">
        <f t="shared" si="22"/>
        <v>152921.53048624608</v>
      </c>
    </row>
    <row r="182" spans="1:15" x14ac:dyDescent="0.25">
      <c r="A182" s="1">
        <v>38749</v>
      </c>
      <c r="B182">
        <v>21.24</v>
      </c>
      <c r="C182">
        <v>21.48</v>
      </c>
      <c r="D182">
        <v>21.1</v>
      </c>
      <c r="E182">
        <v>21.42</v>
      </c>
      <c r="F182">
        <v>10.315258999999999</v>
      </c>
      <c r="G182">
        <v>0</v>
      </c>
      <c r="H182" s="9">
        <f t="shared" si="19"/>
        <v>7.9999867101738127E-3</v>
      </c>
      <c r="I182" s="9">
        <f t="shared" si="20"/>
        <v>6.4321805688298664E-2</v>
      </c>
      <c r="J182" s="31">
        <f t="shared" si="23"/>
        <v>3.1332315974363337E-4</v>
      </c>
      <c r="K182" s="9">
        <f t="shared" si="21"/>
        <v>0.11665800822874547</v>
      </c>
      <c r="L182" s="9">
        <f t="shared" si="24"/>
        <v>2.0186505346546371E-4</v>
      </c>
      <c r="O182" s="21">
        <f t="shared" si="22"/>
        <v>155388.03326771996</v>
      </c>
    </row>
    <row r="183" spans="1:15" x14ac:dyDescent="0.25">
      <c r="A183" s="1">
        <v>38718</v>
      </c>
      <c r="B183">
        <v>21.209999</v>
      </c>
      <c r="C183">
        <v>21.35</v>
      </c>
      <c r="D183">
        <v>21.18</v>
      </c>
      <c r="E183">
        <v>21.25</v>
      </c>
      <c r="F183">
        <v>10.233392</v>
      </c>
      <c r="G183">
        <v>0</v>
      </c>
      <c r="H183" s="9">
        <f t="shared" si="19"/>
        <v>3.8985912244030245E-2</v>
      </c>
      <c r="I183" s="9">
        <f t="shared" si="20"/>
        <v>3.1690840523118796E-2</v>
      </c>
      <c r="J183" s="31">
        <f t="shared" si="23"/>
        <v>3.1880044070013838E-4</v>
      </c>
      <c r="K183" s="9">
        <f t="shared" si="21"/>
        <v>0.10259256094760927</v>
      </c>
      <c r="L183" s="9">
        <f t="shared" si="24"/>
        <v>2.0466533447813335E-4</v>
      </c>
      <c r="O183" s="21">
        <f t="shared" si="22"/>
        <v>154154.79694088336</v>
      </c>
    </row>
    <row r="184" spans="1:15" x14ac:dyDescent="0.25">
      <c r="A184" s="1">
        <v>38687</v>
      </c>
      <c r="B184">
        <v>21.66</v>
      </c>
      <c r="C184">
        <v>21.780000999999999</v>
      </c>
      <c r="D184">
        <v>21.049999</v>
      </c>
      <c r="E184">
        <v>21.07</v>
      </c>
      <c r="F184">
        <v>9.8494039999999998</v>
      </c>
      <c r="G184">
        <v>0</v>
      </c>
      <c r="H184" s="9">
        <f t="shared" si="19"/>
        <v>-2.4085249974139255E-2</v>
      </c>
      <c r="I184" s="9">
        <f t="shared" si="20"/>
        <v>5.4135352775021702E-3</v>
      </c>
      <c r="J184" s="31">
        <f t="shared" si="23"/>
        <v>2.068209001380995E-4</v>
      </c>
      <c r="K184" s="9">
        <f t="shared" si="21"/>
        <v>7.5362937846593564E-2</v>
      </c>
      <c r="L184" s="9">
        <f t="shared" si="24"/>
        <v>1.5962842961069824E-4</v>
      </c>
      <c r="O184" s="21">
        <f t="shared" si="22"/>
        <v>148370.43998790666</v>
      </c>
    </row>
    <row r="185" spans="1:15" x14ac:dyDescent="0.25">
      <c r="A185" s="1">
        <v>38657</v>
      </c>
      <c r="B185">
        <v>21.309999000000001</v>
      </c>
      <c r="C185">
        <v>21.76</v>
      </c>
      <c r="D185">
        <v>21.309999000000001</v>
      </c>
      <c r="E185">
        <v>21.59</v>
      </c>
      <c r="F185">
        <v>10.092484000000001</v>
      </c>
      <c r="G185">
        <v>0</v>
      </c>
      <c r="H185" s="9">
        <f t="shared" si="19"/>
        <v>1.0294661151088116E-2</v>
      </c>
      <c r="I185" s="9">
        <f t="shared" si="20"/>
        <v>4.2604551682431303E-2</v>
      </c>
      <c r="J185" s="31">
        <f t="shared" si="23"/>
        <v>1.4227947029196275E-4</v>
      </c>
      <c r="K185" s="9">
        <f t="shared" si="21"/>
        <v>0.12093412917468811</v>
      </c>
      <c r="L185" s="9">
        <f t="shared" si="24"/>
        <v>1.3698361369142813E-4</v>
      </c>
      <c r="O185" s="21">
        <f t="shared" si="22"/>
        <v>152032.17287573018</v>
      </c>
    </row>
    <row r="186" spans="1:15" x14ac:dyDescent="0.25">
      <c r="A186" s="1">
        <v>38626</v>
      </c>
      <c r="B186">
        <v>21.610001</v>
      </c>
      <c r="C186">
        <v>21.610001</v>
      </c>
      <c r="D186">
        <v>21.15</v>
      </c>
      <c r="E186">
        <v>21.370000999999998</v>
      </c>
      <c r="F186">
        <v>9.9896440000000002</v>
      </c>
      <c r="G186">
        <v>0</v>
      </c>
      <c r="H186" s="9">
        <f t="shared" si="19"/>
        <v>-3.6064945228322237E-3</v>
      </c>
      <c r="I186" s="9">
        <f t="shared" si="20"/>
        <v>3.8719519930192334E-2</v>
      </c>
      <c r="J186" s="31">
        <f t="shared" si="23"/>
        <v>1.4090596381975543E-4</v>
      </c>
      <c r="K186" s="9">
        <f t="shared" si="21"/>
        <v>0.13446900869994999</v>
      </c>
      <c r="L186" s="9">
        <f t="shared" si="24"/>
        <v>1.3605398600393634E-4</v>
      </c>
      <c r="O186" s="21">
        <f t="shared" si="22"/>
        <v>150483.00136765148</v>
      </c>
    </row>
    <row r="187" spans="1:15" x14ac:dyDescent="0.25">
      <c r="A187" s="1">
        <v>38596</v>
      </c>
      <c r="B187">
        <v>22.01</v>
      </c>
      <c r="C187">
        <v>22.049999</v>
      </c>
      <c r="D187">
        <v>21.610001</v>
      </c>
      <c r="E187">
        <v>21.66</v>
      </c>
      <c r="F187">
        <v>10.025802000000001</v>
      </c>
      <c r="G187">
        <v>0</v>
      </c>
      <c r="H187" s="9">
        <f t="shared" si="19"/>
        <v>-1.2312059990666672E-2</v>
      </c>
      <c r="I187" s="9">
        <f t="shared" si="20"/>
        <v>5.1800244228937378E-2</v>
      </c>
      <c r="J187" s="31">
        <f t="shared" si="23"/>
        <v>1.4720686733685418E-4</v>
      </c>
      <c r="K187" s="9">
        <f t="shared" si="21"/>
        <v>0.14473342575721632</v>
      </c>
      <c r="L187" s="9">
        <f t="shared" si="24"/>
        <v>1.3577395665403876E-4</v>
      </c>
      <c r="O187" s="21">
        <f t="shared" si="22"/>
        <v>151027.68187513019</v>
      </c>
    </row>
    <row r="188" spans="1:15" x14ac:dyDescent="0.25">
      <c r="A188" s="1">
        <v>38565</v>
      </c>
      <c r="B188">
        <v>21.73</v>
      </c>
      <c r="C188">
        <v>21.93</v>
      </c>
      <c r="D188">
        <v>21.6</v>
      </c>
      <c r="E188">
        <v>21.93</v>
      </c>
      <c r="F188">
        <v>10.150779</v>
      </c>
      <c r="G188">
        <v>0</v>
      </c>
      <c r="H188" s="9">
        <f t="shared" si="19"/>
        <v>7.8128792970116531E-3</v>
      </c>
      <c r="I188" s="9">
        <f t="shared" si="20"/>
        <v>8.2667996912873201E-2</v>
      </c>
      <c r="J188" s="31">
        <f t="shared" si="23"/>
        <v>1.245195231155317E-4</v>
      </c>
      <c r="K188" s="9">
        <f t="shared" si="21"/>
        <v>0.17658461034160525</v>
      </c>
      <c r="L188" s="9">
        <f t="shared" si="24"/>
        <v>1.2000326737173769E-4</v>
      </c>
      <c r="O188" s="21">
        <f t="shared" si="22"/>
        <v>152910.32294441405</v>
      </c>
    </row>
    <row r="189" spans="1:15" x14ac:dyDescent="0.25">
      <c r="A189" s="1">
        <v>38534</v>
      </c>
      <c r="B189">
        <v>21.709999</v>
      </c>
      <c r="C189">
        <v>21.879999000000002</v>
      </c>
      <c r="D189">
        <v>21.68</v>
      </c>
      <c r="E189">
        <v>21.76</v>
      </c>
      <c r="F189">
        <v>10.072087</v>
      </c>
      <c r="G189">
        <v>0</v>
      </c>
      <c r="H189" s="9">
        <f t="shared" si="19"/>
        <v>1.0583645141313887E-2</v>
      </c>
      <c r="I189" s="9">
        <f t="shared" si="20"/>
        <v>7.0724050686737178E-2</v>
      </c>
      <c r="J189" s="31">
        <f t="shared" si="23"/>
        <v>1.4167690438488957E-4</v>
      </c>
      <c r="K189" s="9">
        <f t="shared" si="21"/>
        <v>0.17500643378128314</v>
      </c>
      <c r="L189" s="9">
        <f t="shared" si="24"/>
        <v>1.2038344922073574E-4</v>
      </c>
      <c r="O189" s="21">
        <f t="shared" si="22"/>
        <v>151724.9145010678</v>
      </c>
    </row>
    <row r="190" spans="1:15" x14ac:dyDescent="0.25">
      <c r="A190" s="1">
        <v>38504</v>
      </c>
      <c r="B190">
        <v>21.93</v>
      </c>
      <c r="C190">
        <v>22.049999</v>
      </c>
      <c r="D190">
        <v>21.74</v>
      </c>
      <c r="E190">
        <v>21.74</v>
      </c>
      <c r="F190">
        <v>9.9666040000000002</v>
      </c>
      <c r="G190">
        <v>0</v>
      </c>
      <c r="H190" s="9">
        <f t="shared" si="19"/>
        <v>-9.1892646693671133E-4</v>
      </c>
      <c r="I190" s="9">
        <f t="shared" si="20"/>
        <v>8.1466868927561456E-2</v>
      </c>
      <c r="J190" s="31">
        <f t="shared" si="23"/>
        <v>1.4411615611048889E-4</v>
      </c>
      <c r="K190" s="9">
        <f t="shared" si="21"/>
        <v>0.16734244116030042</v>
      </c>
      <c r="L190" s="9">
        <f t="shared" si="24"/>
        <v>1.6070712063514904E-4</v>
      </c>
      <c r="O190" s="21">
        <f t="shared" si="22"/>
        <v>150135.92910446468</v>
      </c>
    </row>
    <row r="191" spans="1:15" x14ac:dyDescent="0.25">
      <c r="A191" s="1">
        <v>38473</v>
      </c>
      <c r="B191">
        <v>21.58</v>
      </c>
      <c r="C191">
        <v>21.76</v>
      </c>
      <c r="D191">
        <v>21.440000999999999</v>
      </c>
      <c r="E191">
        <v>21.76</v>
      </c>
      <c r="F191">
        <v>9.9757709999999999</v>
      </c>
      <c r="G191">
        <v>0</v>
      </c>
      <c r="H191" s="9">
        <f t="shared" si="19"/>
        <v>1.0682928741874542E-2</v>
      </c>
      <c r="I191" s="9">
        <f t="shared" si="20"/>
        <v>9.7170804908082248E-2</v>
      </c>
      <c r="J191" s="31">
        <f t="shared" si="23"/>
        <v>1.4084788129719428E-4</v>
      </c>
      <c r="K191" s="9">
        <f t="shared" si="21"/>
        <v>0.13975830079798618</v>
      </c>
      <c r="L191" s="9">
        <f t="shared" si="24"/>
        <v>1.663602641848951E-4</v>
      </c>
      <c r="O191" s="21">
        <f t="shared" si="22"/>
        <v>150274.01987862412</v>
      </c>
    </row>
    <row r="192" spans="1:15" x14ac:dyDescent="0.25">
      <c r="A192" s="1">
        <v>38443</v>
      </c>
      <c r="B192">
        <v>21.33</v>
      </c>
      <c r="C192">
        <v>21.530000999999999</v>
      </c>
      <c r="D192">
        <v>21.25</v>
      </c>
      <c r="E192">
        <v>21.530000999999999</v>
      </c>
      <c r="F192">
        <v>9.8703269999999996</v>
      </c>
      <c r="G192">
        <v>0</v>
      </c>
      <c r="H192" s="9">
        <f t="shared" si="19"/>
        <v>1.8414007382070403E-2</v>
      </c>
      <c r="I192" s="9">
        <f t="shared" si="20"/>
        <v>8.7150929549336328E-2</v>
      </c>
      <c r="J192" s="31">
        <f t="shared" si="23"/>
        <v>1.5122982675036569E-4</v>
      </c>
      <c r="K192" s="9">
        <f t="shared" si="21"/>
        <v>0.11907822301707782</v>
      </c>
      <c r="L192" s="9">
        <f t="shared" si="24"/>
        <v>2.2331402012264458E-4</v>
      </c>
      <c r="O192" s="21">
        <f t="shared" si="22"/>
        <v>148685.62197413316</v>
      </c>
    </row>
    <row r="193" spans="1:15" x14ac:dyDescent="0.25">
      <c r="A193" s="1">
        <v>38412</v>
      </c>
      <c r="B193">
        <v>21.84</v>
      </c>
      <c r="C193">
        <v>22.01</v>
      </c>
      <c r="D193">
        <v>21.129999000000002</v>
      </c>
      <c r="E193">
        <v>21.33</v>
      </c>
      <c r="F193">
        <v>9.6918609999999994</v>
      </c>
      <c r="G193">
        <v>0</v>
      </c>
      <c r="H193" s="9">
        <f t="shared" si="19"/>
        <v>-2.2904211885635403E-2</v>
      </c>
      <c r="I193" s="9">
        <f t="shared" si="20"/>
        <v>6.3374729324898724E-2</v>
      </c>
      <c r="J193" s="31">
        <f t="shared" si="23"/>
        <v>1.6786280280654397E-4</v>
      </c>
      <c r="K193" s="9">
        <f t="shared" si="21"/>
        <v>0.14542848468109257</v>
      </c>
      <c r="L193" s="9">
        <f t="shared" si="24"/>
        <v>2.7913969876597442E-4</v>
      </c>
      <c r="O193" s="21">
        <f t="shared" si="22"/>
        <v>145997.22794106457</v>
      </c>
    </row>
    <row r="194" spans="1:15" x14ac:dyDescent="0.25">
      <c r="A194" s="1">
        <v>38384</v>
      </c>
      <c r="B194">
        <v>21.65</v>
      </c>
      <c r="C194">
        <v>21.92</v>
      </c>
      <c r="D194">
        <v>21.639999</v>
      </c>
      <c r="E194">
        <v>21.83</v>
      </c>
      <c r="F194">
        <v>9.9190489999999993</v>
      </c>
      <c r="G194">
        <v>0</v>
      </c>
      <c r="H194" s="9">
        <f t="shared" si="19"/>
        <v>1.2522800535014315E-2</v>
      </c>
      <c r="I194" s="9">
        <f t="shared" si="20"/>
        <v>7.3767076509017329E-2</v>
      </c>
      <c r="J194" s="31">
        <f t="shared" si="23"/>
        <v>1.0614140336354631E-4</v>
      </c>
      <c r="K194" s="9">
        <f t="shared" si="21"/>
        <v>0.2246453126651331</v>
      </c>
      <c r="L194" s="9">
        <f t="shared" si="24"/>
        <v>2.5379369735765506E-4</v>
      </c>
      <c r="O194" s="21">
        <f t="shared" si="22"/>
        <v>149419.56532513091</v>
      </c>
    </row>
    <row r="195" spans="1:15" x14ac:dyDescent="0.25">
      <c r="A195" s="1">
        <v>38353</v>
      </c>
      <c r="B195">
        <v>21.5</v>
      </c>
      <c r="C195">
        <v>21.559999000000001</v>
      </c>
      <c r="D195">
        <v>21.33</v>
      </c>
      <c r="E195">
        <v>21.559999000000001</v>
      </c>
      <c r="F195">
        <v>9.7963710000000006</v>
      </c>
      <c r="G195">
        <v>0</v>
      </c>
      <c r="H195" s="9">
        <f t="shared" si="19"/>
        <v>1.2014583780342994E-2</v>
      </c>
      <c r="I195" s="9">
        <f t="shared" si="20"/>
        <v>5.5505915231517801E-2</v>
      </c>
      <c r="J195" s="31">
        <f t="shared" si="23"/>
        <v>1.0720731966726331E-4</v>
      </c>
      <c r="K195" s="9">
        <f t="shared" si="21"/>
        <v>0.19592986617958835</v>
      </c>
      <c r="L195" s="9">
        <f t="shared" si="24"/>
        <v>2.549079874338142E-4</v>
      </c>
      <c r="O195" s="21">
        <f t="shared" si="22"/>
        <v>147571.5561626642</v>
      </c>
    </row>
    <row r="196" spans="1:15" x14ac:dyDescent="0.25">
      <c r="A196" s="1">
        <v>38322</v>
      </c>
      <c r="B196">
        <v>21.52</v>
      </c>
      <c r="C196">
        <v>21.83</v>
      </c>
      <c r="D196">
        <v>21.42</v>
      </c>
      <c r="E196">
        <v>21.58</v>
      </c>
      <c r="F196">
        <v>9.6800689999999996</v>
      </c>
      <c r="G196">
        <v>0</v>
      </c>
      <c r="H196" s="9">
        <f t="shared" si="19"/>
        <v>6.5300249509528414E-3</v>
      </c>
      <c r="I196" s="9">
        <f t="shared" si="20"/>
        <v>5.6874856427631237E-2</v>
      </c>
      <c r="J196" s="31">
        <f t="shared" si="23"/>
        <v>1.1557491849744846E-4</v>
      </c>
      <c r="K196" s="9">
        <f t="shared" si="21"/>
        <v>0.18293869940483209</v>
      </c>
      <c r="L196" s="9">
        <f t="shared" si="24"/>
        <v>2.5911091076723328E-4</v>
      </c>
      <c r="O196" s="21">
        <f t="shared" si="22"/>
        <v>145819.59442858631</v>
      </c>
    </row>
    <row r="197" spans="1:15" x14ac:dyDescent="0.25">
      <c r="A197" s="1">
        <v>38292</v>
      </c>
      <c r="B197">
        <v>21.24</v>
      </c>
      <c r="C197">
        <v>21.59</v>
      </c>
      <c r="D197">
        <v>21.219999000000001</v>
      </c>
      <c r="E197">
        <v>21.440000999999999</v>
      </c>
      <c r="F197">
        <v>9.6172679999999993</v>
      </c>
      <c r="G197">
        <v>0</v>
      </c>
      <c r="H197" s="9">
        <f t="shared" si="19"/>
        <v>8.9412130037220747E-3</v>
      </c>
      <c r="I197" s="9">
        <f t="shared" si="20"/>
        <v>6.8153680562643718E-2</v>
      </c>
      <c r="J197" s="31">
        <f t="shared" si="23"/>
        <v>1.3803696577100388E-4</v>
      </c>
      <c r="K197" s="9">
        <f t="shared" si="21"/>
        <v>0.17106539628019016</v>
      </c>
      <c r="L197" s="9">
        <f t="shared" si="24"/>
        <v>2.621277170432713E-4</v>
      </c>
      <c r="O197" s="21">
        <f t="shared" si="22"/>
        <v>144873.56642509691</v>
      </c>
    </row>
    <row r="198" spans="1:15" x14ac:dyDescent="0.25">
      <c r="A198" s="1">
        <v>38261</v>
      </c>
      <c r="B198">
        <v>21.17</v>
      </c>
      <c r="C198">
        <v>21.25</v>
      </c>
      <c r="D198">
        <v>21.059999000000001</v>
      </c>
      <c r="E198">
        <v>21.25</v>
      </c>
      <c r="F198">
        <v>9.5320400000000003</v>
      </c>
      <c r="G198">
        <v>0</v>
      </c>
      <c r="H198" s="9">
        <f t="shared" si="19"/>
        <v>1.6674154101215696E-2</v>
      </c>
      <c r="I198" s="9">
        <f t="shared" si="20"/>
        <v>8.2501435455384728E-2</v>
      </c>
      <c r="J198" s="31">
        <f t="shared" si="23"/>
        <v>1.381114085958802E-4</v>
      </c>
      <c r="K198" s="9">
        <f t="shared" si="21"/>
        <v>0.15893994644484619</v>
      </c>
      <c r="L198" s="9">
        <f t="shared" si="24"/>
        <v>2.705808865222306E-4</v>
      </c>
      <c r="O198" s="21">
        <f t="shared" si="22"/>
        <v>143589.70032931192</v>
      </c>
    </row>
    <row r="199" spans="1:15" x14ac:dyDescent="0.25">
      <c r="A199" s="1">
        <v>38231</v>
      </c>
      <c r="B199">
        <v>21.190000999999999</v>
      </c>
      <c r="C199">
        <v>21.43</v>
      </c>
      <c r="D199">
        <v>21.08</v>
      </c>
      <c r="E199">
        <v>21.110001</v>
      </c>
      <c r="F199">
        <v>9.3757079999999995</v>
      </c>
      <c r="G199">
        <v>0</v>
      </c>
      <c r="H199" s="9">
        <f t="shared" si="19"/>
        <v>-3.3052685291492332E-3</v>
      </c>
      <c r="I199" s="9">
        <f t="shared" si="20"/>
        <v>7.0506512869428092E-2</v>
      </c>
      <c r="J199" s="31">
        <f t="shared" si="23"/>
        <v>1.3569274076067855E-4</v>
      </c>
      <c r="K199" s="9">
        <f t="shared" si="21"/>
        <v>0.16387543860825166</v>
      </c>
      <c r="L199" s="9">
        <f t="shared" si="24"/>
        <v>2.990918086810295E-4</v>
      </c>
      <c r="O199" s="21">
        <f t="shared" si="22"/>
        <v>141234.73066574754</v>
      </c>
    </row>
    <row r="200" spans="1:15" x14ac:dyDescent="0.25">
      <c r="A200" s="1">
        <v>38200</v>
      </c>
      <c r="B200">
        <v>20.799999</v>
      </c>
      <c r="C200">
        <v>21.18</v>
      </c>
      <c r="D200">
        <v>20.719999000000001</v>
      </c>
      <c r="E200">
        <v>21.18</v>
      </c>
      <c r="F200">
        <v>9.4068000000000005</v>
      </c>
      <c r="G200">
        <v>0</v>
      </c>
      <c r="H200" s="9">
        <f t="shared" si="19"/>
        <v>2.0723060997285069E-2</v>
      </c>
      <c r="I200" s="9">
        <f t="shared" si="20"/>
        <v>9.0349431561992724E-2</v>
      </c>
      <c r="J200" s="31">
        <f t="shared" si="23"/>
        <v>1.2530973035949011E-4</v>
      </c>
      <c r="K200" s="9">
        <f t="shared" si="21"/>
        <v>0.20828893298381654</v>
      </c>
      <c r="L200" s="9">
        <f t="shared" si="24"/>
        <v>3.8241572561935626E-4</v>
      </c>
      <c r="O200" s="21">
        <f t="shared" si="22"/>
        <v>141703.09745424602</v>
      </c>
    </row>
    <row r="201" spans="1:15" x14ac:dyDescent="0.25">
      <c r="A201" s="1">
        <v>38169</v>
      </c>
      <c r="B201">
        <v>20.639999</v>
      </c>
      <c r="C201">
        <v>20.75</v>
      </c>
      <c r="D201">
        <v>20.58</v>
      </c>
      <c r="E201">
        <v>20.75</v>
      </c>
      <c r="F201">
        <v>9.2158200000000008</v>
      </c>
      <c r="G201">
        <v>0</v>
      </c>
      <c r="H201" s="9">
        <f t="shared" si="19"/>
        <v>1.3588688762803747E-2</v>
      </c>
      <c r="I201" s="9">
        <f t="shared" si="20"/>
        <v>7.5114600635422038E-2</v>
      </c>
      <c r="J201" s="31">
        <f t="shared" si="23"/>
        <v>1.0942265170256292E-4</v>
      </c>
      <c r="K201" s="9">
        <f t="shared" si="21"/>
        <v>0.13898622313887801</v>
      </c>
      <c r="L201" s="9">
        <f t="shared" si="24"/>
        <v>3.7353440511255653E-4</v>
      </c>
      <c r="O201" s="21">
        <f t="shared" si="22"/>
        <v>138826.19377267399</v>
      </c>
    </row>
    <row r="202" spans="1:15" x14ac:dyDescent="0.25">
      <c r="A202" s="1">
        <v>38139</v>
      </c>
      <c r="B202">
        <v>20.65</v>
      </c>
      <c r="C202">
        <v>20.860001</v>
      </c>
      <c r="D202">
        <v>20.540001</v>
      </c>
      <c r="E202">
        <v>20.68</v>
      </c>
      <c r="F202">
        <v>9.0922680000000007</v>
      </c>
      <c r="G202">
        <v>0</v>
      </c>
      <c r="H202" s="9">
        <f t="shared" ref="H202:H248" si="25">(F202-F203)/F203</f>
        <v>1.4529009942311141E-3</v>
      </c>
      <c r="I202" s="9">
        <f t="shared" ref="I202:I238" si="26">(F202-F213)/F213</f>
        <v>6.4935490845596258E-2</v>
      </c>
      <c r="J202" s="31">
        <f t="shared" si="23"/>
        <v>1.8093409047352188E-4</v>
      </c>
      <c r="K202" s="9">
        <f t="shared" ref="K202:K226" si="27">(F202-F225)/F225</f>
        <v>0.13343313533742637</v>
      </c>
      <c r="L202" s="9">
        <f t="shared" si="24"/>
        <v>3.8075313649223354E-4</v>
      </c>
      <c r="O202" s="21">
        <f t="shared" ref="O202:O247" si="28">O203+O203*H202</f>
        <v>136965.01876133462</v>
      </c>
    </row>
    <row r="203" spans="1:15" x14ac:dyDescent="0.25">
      <c r="A203" s="1">
        <v>38108</v>
      </c>
      <c r="B203">
        <v>20.82</v>
      </c>
      <c r="C203">
        <v>20.82</v>
      </c>
      <c r="D203">
        <v>20.309999000000001</v>
      </c>
      <c r="E203">
        <v>20.65</v>
      </c>
      <c r="F203">
        <v>9.0790769999999998</v>
      </c>
      <c r="G203">
        <v>0</v>
      </c>
      <c r="H203" s="9">
        <f t="shared" si="25"/>
        <v>-3.8589031152103897E-3</v>
      </c>
      <c r="I203" s="9">
        <f t="shared" si="26"/>
        <v>3.7308632519138393E-2</v>
      </c>
      <c r="J203" s="31">
        <f t="shared" ref="J203:J237" si="29">VAR(H203:H214)</f>
        <v>1.9084232681343467E-4</v>
      </c>
      <c r="K203" s="9">
        <f t="shared" si="27"/>
        <v>0.12077753822357216</v>
      </c>
      <c r="L203" s="9">
        <f t="shared" ref="L203:L225" si="30">VAR(H203:H226)</f>
        <v>4.0758705521110478E-4</v>
      </c>
      <c r="O203" s="21">
        <f t="shared" si="28"/>
        <v>136766.31085231996</v>
      </c>
    </row>
    <row r="204" spans="1:15" x14ac:dyDescent="0.25">
      <c r="A204" s="1">
        <v>38078</v>
      </c>
      <c r="B204">
        <v>21.190000999999999</v>
      </c>
      <c r="C204">
        <v>21.190000999999999</v>
      </c>
      <c r="D204">
        <v>20.719999000000001</v>
      </c>
      <c r="E204">
        <v>20.73</v>
      </c>
      <c r="F204">
        <v>9.1142479999999999</v>
      </c>
      <c r="G204">
        <v>0</v>
      </c>
      <c r="H204" s="9">
        <f t="shared" si="25"/>
        <v>-1.3355067654352879E-2</v>
      </c>
      <c r="I204" s="9">
        <f t="shared" si="26"/>
        <v>3.3355476062440062E-2</v>
      </c>
      <c r="J204" s="31">
        <f t="shared" si="29"/>
        <v>3.1562245689983838E-4</v>
      </c>
      <c r="K204" s="9">
        <f t="shared" si="27"/>
        <v>0.10206788693724762</v>
      </c>
      <c r="L204" s="9">
        <f t="shared" si="30"/>
        <v>4.0802894781422847E-4</v>
      </c>
      <c r="O204" s="21">
        <f t="shared" si="28"/>
        <v>137296.12329019079</v>
      </c>
    </row>
    <row r="205" spans="1:15" x14ac:dyDescent="0.25">
      <c r="A205" s="1">
        <v>38047</v>
      </c>
      <c r="B205">
        <v>21.370000999999998</v>
      </c>
      <c r="C205">
        <v>21.549999</v>
      </c>
      <c r="D205">
        <v>21.01</v>
      </c>
      <c r="E205">
        <v>21.190000999999999</v>
      </c>
      <c r="F205">
        <v>9.2376170000000002</v>
      </c>
      <c r="G205">
        <v>0</v>
      </c>
      <c r="H205" s="9">
        <f t="shared" si="25"/>
        <v>-4.6968018929430741E-3</v>
      </c>
      <c r="I205" s="9">
        <f t="shared" si="26"/>
        <v>9.1743850058755599E-2</v>
      </c>
      <c r="J205" s="31">
        <f t="shared" si="29"/>
        <v>3.8824138748702006E-4</v>
      </c>
      <c r="K205" s="9">
        <f t="shared" si="27"/>
        <v>0.13189320356824594</v>
      </c>
      <c r="L205" s="9">
        <f t="shared" si="30"/>
        <v>3.9945794229895336E-4</v>
      </c>
      <c r="O205" s="21">
        <f t="shared" si="28"/>
        <v>139154.54160777308</v>
      </c>
    </row>
    <row r="206" spans="1:15" x14ac:dyDescent="0.25">
      <c r="A206" s="1">
        <v>38018</v>
      </c>
      <c r="B206">
        <v>21.01</v>
      </c>
      <c r="C206">
        <v>21.290001</v>
      </c>
      <c r="D206">
        <v>20.940000999999999</v>
      </c>
      <c r="E206">
        <v>21.290001</v>
      </c>
      <c r="F206">
        <v>9.2812090000000005</v>
      </c>
      <c r="G206">
        <v>0</v>
      </c>
      <c r="H206" s="9">
        <f t="shared" si="25"/>
        <v>1.3327118778785549E-2</v>
      </c>
      <c r="I206" s="9">
        <f t="shared" si="26"/>
        <v>0.14589504474828671</v>
      </c>
      <c r="J206" s="31">
        <f t="shared" si="29"/>
        <v>4.1062786758160828E-4</v>
      </c>
      <c r="K206" s="9">
        <f t="shared" si="27"/>
        <v>0.15768713264904807</v>
      </c>
      <c r="L206" s="9">
        <f t="shared" si="30"/>
        <v>4.0824470485536466E-4</v>
      </c>
      <c r="O206" s="21">
        <f t="shared" si="28"/>
        <v>139811.20715017067</v>
      </c>
    </row>
    <row r="207" spans="1:15" x14ac:dyDescent="0.25">
      <c r="A207" s="1">
        <v>37987</v>
      </c>
      <c r="B207">
        <v>20.83</v>
      </c>
      <c r="C207">
        <v>21.209999</v>
      </c>
      <c r="D207">
        <v>20.83</v>
      </c>
      <c r="E207">
        <v>21.01</v>
      </c>
      <c r="F207">
        <v>9.1591439999999995</v>
      </c>
      <c r="G207">
        <v>0</v>
      </c>
      <c r="H207" s="9">
        <f t="shared" si="25"/>
        <v>1.7271575919819964E-2</v>
      </c>
      <c r="I207" s="9">
        <f t="shared" si="26"/>
        <v>0.11813791640185721</v>
      </c>
      <c r="J207" s="31">
        <f t="shared" si="29"/>
        <v>4.172551806026516E-4</v>
      </c>
      <c r="K207" s="9">
        <f t="shared" si="27"/>
        <v>0.12897459927208829</v>
      </c>
      <c r="L207" s="9">
        <f t="shared" si="30"/>
        <v>4.1073643533931297E-4</v>
      </c>
      <c r="O207" s="21">
        <f t="shared" si="28"/>
        <v>137972.43215859513</v>
      </c>
    </row>
    <row r="208" spans="1:15" x14ac:dyDescent="0.25">
      <c r="A208" s="1">
        <v>37956</v>
      </c>
      <c r="B208">
        <v>20.51</v>
      </c>
      <c r="C208">
        <v>20.91</v>
      </c>
      <c r="D208">
        <v>20.5</v>
      </c>
      <c r="E208">
        <v>20.91</v>
      </c>
      <c r="F208">
        <v>9.0036369999999994</v>
      </c>
      <c r="G208">
        <v>0</v>
      </c>
      <c r="H208" s="9">
        <f t="shared" si="25"/>
        <v>2.2493608589474329E-2</v>
      </c>
      <c r="I208" s="9">
        <f t="shared" si="26"/>
        <v>0.10027631442433148</v>
      </c>
      <c r="J208" s="31">
        <f t="shared" si="29"/>
        <v>4.2447670636550409E-4</v>
      </c>
      <c r="K208" s="9">
        <f t="shared" si="27"/>
        <v>0.12811839455915272</v>
      </c>
      <c r="L208" s="9">
        <f t="shared" si="30"/>
        <v>5.1027168431019528E-4</v>
      </c>
      <c r="O208" s="21">
        <f t="shared" si="28"/>
        <v>135629.8902127881</v>
      </c>
    </row>
    <row r="209" spans="1:15" x14ac:dyDescent="0.25">
      <c r="A209" s="1">
        <v>37926</v>
      </c>
      <c r="B209">
        <v>20.350000000000001</v>
      </c>
      <c r="C209">
        <v>20.5</v>
      </c>
      <c r="D209">
        <v>20.219999000000001</v>
      </c>
      <c r="E209">
        <v>20.450001</v>
      </c>
      <c r="F209">
        <v>8.8055679999999992</v>
      </c>
      <c r="G209">
        <v>0</v>
      </c>
      <c r="H209" s="9">
        <f t="shared" si="25"/>
        <v>5.4086468472166332E-3</v>
      </c>
      <c r="I209" s="9">
        <f t="shared" si="26"/>
        <v>7.2227162577996301E-2</v>
      </c>
      <c r="J209" s="31">
        <f t="shared" si="29"/>
        <v>4.0873525180573753E-4</v>
      </c>
      <c r="K209" s="9">
        <f t="shared" si="27"/>
        <v>0.16479927193166941</v>
      </c>
      <c r="L209" s="9">
        <f t="shared" si="30"/>
        <v>6.0493548504978736E-4</v>
      </c>
      <c r="O209" s="21">
        <f t="shared" si="28"/>
        <v>132646.1985419048</v>
      </c>
    </row>
    <row r="210" spans="1:15" x14ac:dyDescent="0.25">
      <c r="A210" s="1">
        <v>37895</v>
      </c>
      <c r="B210">
        <v>20.379999000000002</v>
      </c>
      <c r="C210">
        <v>20.379999000000002</v>
      </c>
      <c r="D210">
        <v>20.209999</v>
      </c>
      <c r="E210">
        <v>20.34</v>
      </c>
      <c r="F210">
        <v>8.7581980000000001</v>
      </c>
      <c r="G210">
        <v>0</v>
      </c>
      <c r="H210" s="9">
        <f t="shared" si="25"/>
        <v>1.516947429597538E-2</v>
      </c>
      <c r="I210" s="9">
        <f t="shared" si="26"/>
        <v>6.4853433375579514E-2</v>
      </c>
      <c r="J210" s="31">
        <f t="shared" si="29"/>
        <v>4.2764764321823222E-4</v>
      </c>
      <c r="K210" s="9">
        <f t="shared" si="27"/>
        <v>0.10842879151467459</v>
      </c>
      <c r="L210" s="9">
        <f t="shared" si="30"/>
        <v>6.0538496783670253E-4</v>
      </c>
      <c r="O210" s="21">
        <f t="shared" si="28"/>
        <v>131932.62158412876</v>
      </c>
    </row>
    <row r="211" spans="1:15" x14ac:dyDescent="0.25">
      <c r="A211" s="1">
        <v>37865</v>
      </c>
      <c r="B211">
        <v>20.110001</v>
      </c>
      <c r="C211">
        <v>20.5</v>
      </c>
      <c r="D211">
        <v>20.110001</v>
      </c>
      <c r="E211">
        <v>20.25</v>
      </c>
      <c r="F211">
        <v>8.6273260000000001</v>
      </c>
      <c r="G211">
        <v>0</v>
      </c>
      <c r="H211" s="9">
        <f t="shared" si="25"/>
        <v>6.4610796479957636E-3</v>
      </c>
      <c r="I211" s="9">
        <f t="shared" si="26"/>
        <v>7.0973288872304252E-2</v>
      </c>
      <c r="J211" s="31">
        <f t="shared" si="29"/>
        <v>4.8791811771536453E-4</v>
      </c>
      <c r="K211" s="9">
        <f t="shared" si="27"/>
        <v>9.3441966179484304E-2</v>
      </c>
      <c r="L211" s="9">
        <f t="shared" si="30"/>
        <v>6.062213727261054E-4</v>
      </c>
      <c r="O211" s="21">
        <f t="shared" si="28"/>
        <v>129961.1788225061</v>
      </c>
    </row>
    <row r="212" spans="1:15" x14ac:dyDescent="0.25">
      <c r="A212" s="1">
        <v>37834</v>
      </c>
      <c r="B212">
        <v>19.969999000000001</v>
      </c>
      <c r="C212">
        <v>20.18</v>
      </c>
      <c r="D212">
        <v>19.889999</v>
      </c>
      <c r="E212">
        <v>20.120000999999998</v>
      </c>
      <c r="F212">
        <v>8.571942</v>
      </c>
      <c r="G212">
        <v>0</v>
      </c>
      <c r="H212" s="9">
        <f t="shared" si="25"/>
        <v>3.99210200029094E-3</v>
      </c>
      <c r="I212" s="9">
        <f t="shared" si="26"/>
        <v>0.10105271216345214</v>
      </c>
      <c r="J212" s="31">
        <f t="shared" si="29"/>
        <v>6.7029183763876623E-4</v>
      </c>
      <c r="K212" s="9">
        <f t="shared" si="27"/>
        <v>0.10385786252936087</v>
      </c>
      <c r="L212" s="9">
        <f t="shared" si="30"/>
        <v>6.2571335809622635E-4</v>
      </c>
      <c r="O212" s="21">
        <f t="shared" si="28"/>
        <v>129126.87976763026</v>
      </c>
    </row>
    <row r="213" spans="1:15" x14ac:dyDescent="0.25">
      <c r="A213" s="1">
        <v>37803</v>
      </c>
      <c r="B213">
        <v>20.75</v>
      </c>
      <c r="C213">
        <v>20.84</v>
      </c>
      <c r="D213">
        <v>20.040001</v>
      </c>
      <c r="E213">
        <v>20.040001</v>
      </c>
      <c r="F213">
        <v>8.5378579999999999</v>
      </c>
      <c r="G213">
        <v>0</v>
      </c>
      <c r="H213" s="9">
        <f t="shared" si="25"/>
        <v>-2.4527073994131125E-2</v>
      </c>
      <c r="I213" s="9">
        <f t="shared" si="26"/>
        <v>5.5196676705497064E-2</v>
      </c>
      <c r="J213" s="31">
        <f t="shared" si="29"/>
        <v>6.7113798438216815E-4</v>
      </c>
      <c r="K213" s="9">
        <f t="shared" si="27"/>
        <v>8.0665872376275372E-2</v>
      </c>
      <c r="L213" s="9">
        <f t="shared" si="30"/>
        <v>6.2608596227600938E-4</v>
      </c>
      <c r="O213" s="21">
        <f t="shared" si="28"/>
        <v>128613.44178939851</v>
      </c>
    </row>
    <row r="214" spans="1:15" x14ac:dyDescent="0.25">
      <c r="A214" s="1">
        <v>37773</v>
      </c>
      <c r="B214">
        <v>20.91</v>
      </c>
      <c r="C214">
        <v>21.379999000000002</v>
      </c>
      <c r="D214">
        <v>20.73</v>
      </c>
      <c r="E214">
        <v>20.74</v>
      </c>
      <c r="F214">
        <v>8.7525320000000004</v>
      </c>
      <c r="G214">
        <v>0</v>
      </c>
      <c r="H214" s="9">
        <f t="shared" si="25"/>
        <v>-7.6551711549059072E-3</v>
      </c>
      <c r="I214" s="9">
        <f t="shared" si="26"/>
        <v>9.1081981624513794E-2</v>
      </c>
      <c r="J214" s="31">
        <f t="shared" si="29"/>
        <v>6.0856017053767661E-4</v>
      </c>
      <c r="K214" s="9">
        <f t="shared" si="27"/>
        <v>0.11525494998095058</v>
      </c>
      <c r="L214" s="9">
        <f t="shared" si="30"/>
        <v>6.1470931078669029E-4</v>
      </c>
      <c r="O214" s="21">
        <f t="shared" si="28"/>
        <v>131847.26952496139</v>
      </c>
    </row>
    <row r="215" spans="1:15" x14ac:dyDescent="0.25">
      <c r="A215" s="1">
        <v>37742</v>
      </c>
      <c r="B215">
        <v>20.049999</v>
      </c>
      <c r="C215">
        <v>20.9</v>
      </c>
      <c r="D215">
        <v>20.049999</v>
      </c>
      <c r="E215">
        <v>20.9</v>
      </c>
      <c r="F215">
        <v>8.8200509999999994</v>
      </c>
      <c r="G215">
        <v>0</v>
      </c>
      <c r="H215" s="9">
        <f t="shared" si="25"/>
        <v>4.2393989321550841E-2</v>
      </c>
      <c r="I215" s="9">
        <f t="shared" si="26"/>
        <v>8.8801763305494094E-2</v>
      </c>
      <c r="J215" s="31">
        <f t="shared" si="29"/>
        <v>6.5588683288220282E-4</v>
      </c>
      <c r="K215" s="9">
        <f t="shared" si="27"/>
        <v>0.15709523547145446</v>
      </c>
      <c r="L215" s="9">
        <f t="shared" si="30"/>
        <v>6.222367010146983E-4</v>
      </c>
      <c r="O215" s="21">
        <f t="shared" si="28"/>
        <v>132864.36901012246</v>
      </c>
    </row>
    <row r="216" spans="1:15" x14ac:dyDescent="0.25">
      <c r="A216" s="1">
        <v>37712</v>
      </c>
      <c r="B216">
        <v>19.510000000000002</v>
      </c>
      <c r="C216">
        <v>20.049999</v>
      </c>
      <c r="D216">
        <v>19.459999</v>
      </c>
      <c r="E216">
        <v>20.049999</v>
      </c>
      <c r="F216">
        <v>8.4613409999999991</v>
      </c>
      <c r="G216">
        <v>0</v>
      </c>
      <c r="H216" s="9">
        <f t="shared" si="25"/>
        <v>4.4670874648498005E-2</v>
      </c>
      <c r="I216" s="9">
        <f t="shared" si="26"/>
        <v>2.312030532036179E-2</v>
      </c>
      <c r="J216" s="31">
        <f t="shared" si="29"/>
        <v>5.3228686976728497E-4</v>
      </c>
      <c r="K216" s="9">
        <f t="shared" si="27"/>
        <v>9.5633943264738272E-2</v>
      </c>
      <c r="L216" s="9">
        <f t="shared" si="30"/>
        <v>5.6310742148771363E-4</v>
      </c>
      <c r="O216" s="21">
        <f t="shared" si="28"/>
        <v>127460.79732923071</v>
      </c>
    </row>
    <row r="217" spans="1:15" x14ac:dyDescent="0.25">
      <c r="A217" s="1">
        <v>37681</v>
      </c>
      <c r="B217">
        <v>19.629999000000002</v>
      </c>
      <c r="C217">
        <v>19.719999000000001</v>
      </c>
      <c r="D217">
        <v>19.379999000000002</v>
      </c>
      <c r="E217">
        <v>19.389999</v>
      </c>
      <c r="F217">
        <v>8.0995279999999994</v>
      </c>
      <c r="G217">
        <v>0</v>
      </c>
      <c r="H217" s="9">
        <f t="shared" si="25"/>
        <v>-1.1218803661291755E-2</v>
      </c>
      <c r="I217" s="9">
        <f t="shared" si="26"/>
        <v>-7.5578262975497992E-3</v>
      </c>
      <c r="J217" s="31">
        <f t="shared" si="29"/>
        <v>3.9069009804427145E-4</v>
      </c>
      <c r="K217" s="9">
        <f t="shared" si="27"/>
        <v>5.9475348626944549E-2</v>
      </c>
      <c r="L217" s="9">
        <f t="shared" si="30"/>
        <v>5.4678615067007207E-4</v>
      </c>
      <c r="O217" s="21">
        <f t="shared" si="28"/>
        <v>122010.48236567105</v>
      </c>
    </row>
    <row r="218" spans="1:15" x14ac:dyDescent="0.25">
      <c r="A218" s="1">
        <v>37653</v>
      </c>
      <c r="B218">
        <v>19.670000000000002</v>
      </c>
      <c r="C218">
        <v>19.670000000000002</v>
      </c>
      <c r="D218">
        <v>19.360001</v>
      </c>
      <c r="E218">
        <v>19.610001</v>
      </c>
      <c r="F218">
        <v>8.1914259999999999</v>
      </c>
      <c r="G218">
        <v>0</v>
      </c>
      <c r="H218" s="9">
        <f t="shared" si="25"/>
        <v>1.0212549839186459E-3</v>
      </c>
      <c r="I218" s="9">
        <f t="shared" si="26"/>
        <v>2.1753575234310586E-2</v>
      </c>
      <c r="J218" s="31">
        <f t="shared" si="29"/>
        <v>3.9202466218793717E-4</v>
      </c>
      <c r="K218" s="9">
        <f t="shared" si="27"/>
        <v>0.11403835650419861</v>
      </c>
      <c r="L218" s="9">
        <f t="shared" si="30"/>
        <v>5.6361102662083704E-4</v>
      </c>
      <c r="O218" s="21">
        <f t="shared" si="28"/>
        <v>123394.82467653663</v>
      </c>
    </row>
    <row r="219" spans="1:15" x14ac:dyDescent="0.25">
      <c r="A219" s="1">
        <v>37622</v>
      </c>
      <c r="B219">
        <v>19.98</v>
      </c>
      <c r="C219">
        <v>20.239999999999998</v>
      </c>
      <c r="D219">
        <v>19.450001</v>
      </c>
      <c r="E219">
        <v>19.59</v>
      </c>
      <c r="F219">
        <v>8.1830689999999997</v>
      </c>
      <c r="G219">
        <v>0</v>
      </c>
      <c r="H219" s="9">
        <f t="shared" si="25"/>
        <v>-3.5726423269955843E-3</v>
      </c>
      <c r="I219" s="9">
        <f t="shared" si="26"/>
        <v>8.6616222095480169E-3</v>
      </c>
      <c r="J219" s="31">
        <f t="shared" si="29"/>
        <v>4.1209527225423426E-4</v>
      </c>
      <c r="K219" s="9">
        <f t="shared" si="27"/>
        <v>8.9716336565167976E-2</v>
      </c>
      <c r="L219" s="9">
        <f t="shared" si="30"/>
        <v>5.6606354428837024E-4</v>
      </c>
      <c r="O219" s="21">
        <f t="shared" si="28"/>
        <v>123268.93566162985</v>
      </c>
    </row>
    <row r="220" spans="1:15" x14ac:dyDescent="0.25">
      <c r="A220" s="1">
        <v>37591</v>
      </c>
      <c r="B220">
        <v>19.93</v>
      </c>
      <c r="C220">
        <v>19.950001</v>
      </c>
      <c r="D220">
        <v>19.629999000000002</v>
      </c>
      <c r="E220">
        <v>19.899999999999999</v>
      </c>
      <c r="F220">
        <v>8.2124089999999992</v>
      </c>
      <c r="G220">
        <v>0</v>
      </c>
      <c r="H220" s="9">
        <f t="shared" si="25"/>
        <v>-1.5055699888825865E-3</v>
      </c>
      <c r="I220" s="9">
        <f t="shared" si="26"/>
        <v>2.8980805927997361E-2</v>
      </c>
      <c r="J220" s="31">
        <f t="shared" si="29"/>
        <v>6.422103872801532E-4</v>
      </c>
      <c r="K220" s="9">
        <f t="shared" si="27"/>
        <v>0.1070328266335705</v>
      </c>
      <c r="L220" s="9">
        <f t="shared" si="30"/>
        <v>6.0268818511574889E-4</v>
      </c>
      <c r="O220" s="21">
        <f t="shared" si="28"/>
        <v>123710.91049678181</v>
      </c>
    </row>
    <row r="221" spans="1:15" x14ac:dyDescent="0.25">
      <c r="A221" s="1">
        <v>37561</v>
      </c>
      <c r="B221">
        <v>19.639999</v>
      </c>
      <c r="C221">
        <v>19.93</v>
      </c>
      <c r="D221">
        <v>19.540001</v>
      </c>
      <c r="E221">
        <v>19.93</v>
      </c>
      <c r="F221">
        <v>8.2247920000000008</v>
      </c>
      <c r="G221">
        <v>0</v>
      </c>
      <c r="H221" s="9">
        <f t="shared" si="25"/>
        <v>2.1003789416398286E-2</v>
      </c>
      <c r="I221" s="9">
        <f t="shared" si="26"/>
        <v>8.7974305960662705E-2</v>
      </c>
      <c r="J221" s="31">
        <f t="shared" si="29"/>
        <v>8.5361252308184434E-4</v>
      </c>
      <c r="K221" s="9">
        <f t="shared" si="27"/>
        <v>0.14805527778196548</v>
      </c>
      <c r="L221" s="9">
        <f t="shared" si="30"/>
        <v>6.002156603521398E-4</v>
      </c>
      <c r="O221" s="21">
        <f t="shared" si="28"/>
        <v>123897.44677434444</v>
      </c>
    </row>
    <row r="222" spans="1:15" x14ac:dyDescent="0.25">
      <c r="A222" s="1">
        <v>37530</v>
      </c>
      <c r="B222">
        <v>19.309999000000001</v>
      </c>
      <c r="C222">
        <v>19.530000999999999</v>
      </c>
      <c r="D222">
        <v>18.670000000000002</v>
      </c>
      <c r="E222">
        <v>19.52</v>
      </c>
      <c r="F222">
        <v>8.0555939999999993</v>
      </c>
      <c r="G222">
        <v>0</v>
      </c>
      <c r="H222" s="9">
        <f t="shared" si="25"/>
        <v>3.4728608964879989E-2</v>
      </c>
      <c r="I222" s="9">
        <f t="shared" si="26"/>
        <v>1.9507931009650908E-2</v>
      </c>
      <c r="J222" s="31">
        <f t="shared" si="29"/>
        <v>8.2409275308258274E-4</v>
      </c>
      <c r="K222" s="9">
        <f t="shared" si="27"/>
        <v>0.12999385738270627</v>
      </c>
      <c r="L222" s="9">
        <f t="shared" si="30"/>
        <v>5.920522124410896E-4</v>
      </c>
      <c r="O222" s="21">
        <f t="shared" si="28"/>
        <v>121348.66496936679</v>
      </c>
    </row>
    <row r="223" spans="1:15" x14ac:dyDescent="0.25">
      <c r="A223" s="1">
        <v>37500</v>
      </c>
      <c r="B223">
        <v>19.639999</v>
      </c>
      <c r="C223">
        <v>19.739999999999998</v>
      </c>
      <c r="D223">
        <v>19.079999999999998</v>
      </c>
      <c r="E223">
        <v>19.079999999999998</v>
      </c>
      <c r="F223">
        <v>7.7852240000000004</v>
      </c>
      <c r="G223">
        <v>0</v>
      </c>
      <c r="H223" s="9">
        <f t="shared" si="25"/>
        <v>-3.7821606753371033E-2</v>
      </c>
      <c r="I223" s="9">
        <f t="shared" si="26"/>
        <v>-1.3287473116501003E-2</v>
      </c>
      <c r="J223" s="31">
        <f t="shared" si="29"/>
        <v>7.4238002531738659E-4</v>
      </c>
      <c r="K223" s="9">
        <f t="shared" si="27"/>
        <v>0.10517279805801823</v>
      </c>
      <c r="L223" s="9">
        <f t="shared" si="30"/>
        <v>5.7374768185935229E-4</v>
      </c>
      <c r="O223" s="21">
        <f t="shared" si="28"/>
        <v>117275.83824203078</v>
      </c>
    </row>
    <row r="224" spans="1:15" x14ac:dyDescent="0.25">
      <c r="A224" s="1">
        <v>37469</v>
      </c>
      <c r="B224">
        <v>19.510000000000002</v>
      </c>
      <c r="C224">
        <v>19.969999000000001</v>
      </c>
      <c r="D224">
        <v>19.25</v>
      </c>
      <c r="E224">
        <v>19.829999999999998</v>
      </c>
      <c r="F224">
        <v>8.0912480000000002</v>
      </c>
      <c r="G224">
        <v>0</v>
      </c>
      <c r="H224" s="9">
        <f t="shared" si="25"/>
        <v>8.6469722881771585E-3</v>
      </c>
      <c r="I224" s="9">
        <f t="shared" si="26"/>
        <v>4.195615444842795E-2</v>
      </c>
      <c r="J224" s="31">
        <f t="shared" si="29"/>
        <v>6.3359485054725201E-4</v>
      </c>
      <c r="K224" s="9">
        <f t="shared" si="27"/>
        <v>0.17874335329166852</v>
      </c>
      <c r="L224" s="9">
        <f t="shared" si="30"/>
        <v>4.8880629065085207E-4</v>
      </c>
      <c r="O224" s="21">
        <f t="shared" si="28"/>
        <v>121885.75327108828</v>
      </c>
    </row>
    <row r="225" spans="1:15" x14ac:dyDescent="0.25">
      <c r="A225" s="1">
        <v>37438</v>
      </c>
      <c r="B225">
        <v>20</v>
      </c>
      <c r="C225">
        <v>20.010000000000002</v>
      </c>
      <c r="D225">
        <v>18.649999999999999</v>
      </c>
      <c r="E225">
        <v>19.66</v>
      </c>
      <c r="F225">
        <v>8.0218830000000008</v>
      </c>
      <c r="G225">
        <v>0</v>
      </c>
      <c r="H225" s="9">
        <f t="shared" si="25"/>
        <v>-9.7290417674038114E-3</v>
      </c>
      <c r="I225" s="9">
        <f t="shared" si="26"/>
        <v>1.5357152847401995E-2</v>
      </c>
      <c r="J225" s="31">
        <f t="shared" si="29"/>
        <v>6.3165212165775301E-4</v>
      </c>
      <c r="K225" s="9">
        <f t="shared" si="27"/>
        <v>0.17398792920260739</v>
      </c>
      <c r="L225" s="9">
        <f t="shared" si="30"/>
        <v>5.0903352446292176E-4</v>
      </c>
      <c r="O225" s="21">
        <f t="shared" si="28"/>
        <v>120840.84582595139</v>
      </c>
    </row>
    <row r="226" spans="1:15" x14ac:dyDescent="0.25">
      <c r="A226" s="1">
        <v>37408</v>
      </c>
      <c r="B226">
        <v>20.360001</v>
      </c>
      <c r="C226">
        <v>20.49</v>
      </c>
      <c r="D226">
        <v>19.98</v>
      </c>
      <c r="E226">
        <v>20.079999999999998</v>
      </c>
      <c r="F226">
        <v>8.100695</v>
      </c>
      <c r="G226">
        <v>0</v>
      </c>
      <c r="H226" s="9">
        <f t="shared" si="25"/>
        <v>-2.0487941366843742E-2</v>
      </c>
      <c r="I226" s="9">
        <f t="shared" si="26"/>
        <v>3.2197334101256192E-2</v>
      </c>
      <c r="J226" s="31">
        <f t="shared" si="29"/>
        <v>6.7573801666268908E-4</v>
      </c>
      <c r="K226" s="9">
        <f t="shared" si="27"/>
        <v>0.22028061937335081</v>
      </c>
      <c r="L226" s="9" t="s">
        <v>7</v>
      </c>
      <c r="O226" s="21">
        <f t="shared" si="28"/>
        <v>122028.06193733506</v>
      </c>
    </row>
    <row r="227" spans="1:15" x14ac:dyDescent="0.25">
      <c r="A227" s="1">
        <v>37377</v>
      </c>
      <c r="B227">
        <v>20.290001</v>
      </c>
      <c r="C227">
        <v>20.549999</v>
      </c>
      <c r="D227">
        <v>20.219999000000001</v>
      </c>
      <c r="E227">
        <v>20.5</v>
      </c>
      <c r="F227">
        <v>8.2701329999999995</v>
      </c>
      <c r="G227">
        <v>0</v>
      </c>
      <c r="H227" s="9">
        <f t="shared" si="25"/>
        <v>1.3346551963073121E-2</v>
      </c>
      <c r="I227" s="9">
        <f t="shared" si="26"/>
        <v>8.4951945404311849E-2</v>
      </c>
      <c r="J227" s="31">
        <f t="shared" si="29"/>
        <v>6.4509071138359967E-4</v>
      </c>
      <c r="K227" s="9" t="s">
        <v>7</v>
      </c>
      <c r="L227" s="9" t="s">
        <v>7</v>
      </c>
      <c r="O227" s="21">
        <f t="shared" si="28"/>
        <v>124580.45907838755</v>
      </c>
    </row>
    <row r="228" spans="1:15" x14ac:dyDescent="0.25">
      <c r="A228" s="1">
        <v>37347</v>
      </c>
      <c r="B228">
        <v>20.059999000000001</v>
      </c>
      <c r="C228">
        <v>20.329999999999998</v>
      </c>
      <c r="D228">
        <v>20.059999000000001</v>
      </c>
      <c r="E228">
        <v>20.23</v>
      </c>
      <c r="F228">
        <v>8.1612089999999995</v>
      </c>
      <c r="G228">
        <v>0</v>
      </c>
      <c r="H228" s="9">
        <f t="shared" si="25"/>
        <v>1.7984472298770968E-2</v>
      </c>
      <c r="I228" s="9">
        <f t="shared" si="26"/>
        <v>5.6770741006380881E-2</v>
      </c>
      <c r="J228" s="31">
        <f t="shared" si="29"/>
        <v>6.4171777605954614E-4</v>
      </c>
      <c r="K228" s="9" t="s">
        <v>7</v>
      </c>
      <c r="L228" s="9" t="s">
        <v>7</v>
      </c>
      <c r="O228" s="21">
        <f t="shared" si="28"/>
        <v>122939.63880081108</v>
      </c>
    </row>
    <row r="229" spans="1:15" x14ac:dyDescent="0.25">
      <c r="A229" s="1">
        <v>37316</v>
      </c>
      <c r="B229">
        <v>20.379999000000002</v>
      </c>
      <c r="C229">
        <v>20.530000999999999</v>
      </c>
      <c r="D229">
        <v>19.98</v>
      </c>
      <c r="E229">
        <v>20.09</v>
      </c>
      <c r="F229">
        <v>8.0170270000000006</v>
      </c>
      <c r="G229">
        <v>0</v>
      </c>
      <c r="H229" s="9">
        <f t="shared" si="25"/>
        <v>-1.1805050266868461E-2</v>
      </c>
      <c r="I229" s="9">
        <f t="shared" si="26"/>
        <v>4.8683636352220602E-2</v>
      </c>
      <c r="J229" s="31">
        <f t="shared" si="29"/>
        <v>7.2932352437302453E-4</v>
      </c>
      <c r="K229" s="9" t="s">
        <v>7</v>
      </c>
      <c r="L229" s="9" t="s">
        <v>7</v>
      </c>
      <c r="O229" s="21">
        <f t="shared" si="28"/>
        <v>120767.69552603667</v>
      </c>
    </row>
    <row r="230" spans="1:15" x14ac:dyDescent="0.25">
      <c r="A230" s="1">
        <v>37288</v>
      </c>
      <c r="B230">
        <v>20.02</v>
      </c>
      <c r="C230">
        <v>20.360001</v>
      </c>
      <c r="D230">
        <v>19.829999999999998</v>
      </c>
      <c r="E230">
        <v>20.329999999999998</v>
      </c>
      <c r="F230">
        <v>8.1127990000000008</v>
      </c>
      <c r="G230">
        <v>0</v>
      </c>
      <c r="H230" s="9">
        <f t="shared" si="25"/>
        <v>1.6500085827660639E-2</v>
      </c>
      <c r="I230" s="9">
        <f t="shared" si="26"/>
        <v>0.10334504207312707</v>
      </c>
      <c r="J230" s="31">
        <f t="shared" si="29"/>
        <v>7.6791064043172372E-4</v>
      </c>
      <c r="K230" s="9" t="s">
        <v>7</v>
      </c>
      <c r="L230" s="9" t="s">
        <v>7</v>
      </c>
      <c r="O230" s="21">
        <f t="shared" si="28"/>
        <v>122210.39538671066</v>
      </c>
    </row>
    <row r="231" spans="1:15" x14ac:dyDescent="0.25">
      <c r="A231" s="1">
        <v>37257</v>
      </c>
      <c r="B231">
        <v>19.879999000000002</v>
      </c>
      <c r="C231">
        <v>20.07</v>
      </c>
      <c r="D231">
        <v>19.879999000000002</v>
      </c>
      <c r="E231">
        <v>20</v>
      </c>
      <c r="F231">
        <v>7.9811100000000001</v>
      </c>
      <c r="G231">
        <v>0</v>
      </c>
      <c r="H231" s="9">
        <f t="shared" si="25"/>
        <v>5.5740085955450804E-2</v>
      </c>
      <c r="I231" s="9">
        <f t="shared" si="26"/>
        <v>6.2822023243801109E-2</v>
      </c>
      <c r="J231" s="31">
        <f t="shared" si="29"/>
        <v>7.6194134064215037E-4</v>
      </c>
      <c r="K231" s="9" t="s">
        <v>7</v>
      </c>
      <c r="L231" s="9" t="s">
        <v>7</v>
      </c>
      <c r="O231" s="21">
        <f t="shared" si="28"/>
        <v>120226.64541853314</v>
      </c>
    </row>
    <row r="232" spans="1:15" x14ac:dyDescent="0.25">
      <c r="A232" s="1">
        <v>37226</v>
      </c>
      <c r="B232">
        <v>20.790001</v>
      </c>
      <c r="C232">
        <v>20.9</v>
      </c>
      <c r="D232">
        <v>19.5</v>
      </c>
      <c r="E232">
        <v>19.91</v>
      </c>
      <c r="F232">
        <v>7.5597300000000001</v>
      </c>
      <c r="G232">
        <v>0</v>
      </c>
      <c r="H232" s="9">
        <f t="shared" si="25"/>
        <v>-4.3248121579663894E-2</v>
      </c>
      <c r="I232" s="9">
        <f t="shared" si="26"/>
        <v>1.9051690007962689E-2</v>
      </c>
      <c r="J232" s="31">
        <f t="shared" si="29"/>
        <v>6.1469411993416931E-4</v>
      </c>
      <c r="K232" s="9" t="s">
        <v>7</v>
      </c>
      <c r="L232" s="9" t="s">
        <v>7</v>
      </c>
      <c r="O232" s="21">
        <f t="shared" si="28"/>
        <v>113879.01910509284</v>
      </c>
    </row>
    <row r="233" spans="1:15" x14ac:dyDescent="0.25">
      <c r="A233" s="1">
        <v>37196</v>
      </c>
      <c r="B233">
        <v>20.940000999999999</v>
      </c>
      <c r="C233">
        <v>21.16</v>
      </c>
      <c r="D233">
        <v>20.629999000000002</v>
      </c>
      <c r="E233">
        <v>20.809999000000001</v>
      </c>
      <c r="F233">
        <v>7.9014530000000001</v>
      </c>
      <c r="G233">
        <v>0</v>
      </c>
      <c r="H233" s="9">
        <f t="shared" si="25"/>
        <v>1.4435879662811888E-3</v>
      </c>
      <c r="I233" s="9">
        <f t="shared" si="26"/>
        <v>0.10292209441845382</v>
      </c>
      <c r="J233" s="31">
        <f t="shared" si="29"/>
        <v>3.8747912544150233E-4</v>
      </c>
      <c r="K233" s="9" t="s">
        <v>7</v>
      </c>
      <c r="L233" s="9" t="s">
        <v>7</v>
      </c>
      <c r="O233" s="21">
        <f t="shared" si="28"/>
        <v>119026.70031138588</v>
      </c>
    </row>
    <row r="234" spans="1:15" x14ac:dyDescent="0.25">
      <c r="A234" s="1">
        <v>37165</v>
      </c>
      <c r="B234">
        <v>20.690000999999999</v>
      </c>
      <c r="C234">
        <v>20.950001</v>
      </c>
      <c r="D234">
        <v>20.690000999999999</v>
      </c>
      <c r="E234">
        <v>20.780000999999999</v>
      </c>
      <c r="F234">
        <v>7.8900629999999996</v>
      </c>
      <c r="G234">
        <v>0</v>
      </c>
      <c r="H234" s="9">
        <f t="shared" si="25"/>
        <v>1.6048414513536863E-2</v>
      </c>
      <c r="I234" s="9">
        <f t="shared" si="26"/>
        <v>0.10677409069555491</v>
      </c>
      <c r="J234" s="31">
        <f t="shared" si="29"/>
        <v>3.8267072514812578E-4</v>
      </c>
      <c r="K234" s="9" t="s">
        <v>7</v>
      </c>
      <c r="L234" s="9" t="s">
        <v>7</v>
      </c>
      <c r="O234" s="21">
        <f t="shared" si="28"/>
        <v>118855.12248683302</v>
      </c>
    </row>
    <row r="235" spans="1:15" x14ac:dyDescent="0.25">
      <c r="A235" s="1">
        <v>37135</v>
      </c>
      <c r="B235">
        <v>21</v>
      </c>
      <c r="C235">
        <v>21.01</v>
      </c>
      <c r="D235">
        <v>20.02</v>
      </c>
      <c r="E235">
        <v>20.690000999999999</v>
      </c>
      <c r="F235">
        <v>7.7654399999999999</v>
      </c>
      <c r="G235">
        <v>0</v>
      </c>
      <c r="H235" s="9">
        <f t="shared" si="25"/>
        <v>-1.7101714272406057E-2</v>
      </c>
      <c r="I235" s="9">
        <f t="shared" si="26"/>
        <v>0.10236430614606036</v>
      </c>
      <c r="J235" s="31">
        <f t="shared" si="29"/>
        <v>4.0312263639698693E-4</v>
      </c>
      <c r="K235" s="9" t="s">
        <v>7</v>
      </c>
      <c r="L235" s="9" t="s">
        <v>7</v>
      </c>
      <c r="O235" s="21">
        <f t="shared" si="28"/>
        <v>116977.8140382596</v>
      </c>
    </row>
    <row r="236" spans="1:15" x14ac:dyDescent="0.25">
      <c r="A236" s="1">
        <v>37104</v>
      </c>
      <c r="B236">
        <v>20.969999000000001</v>
      </c>
      <c r="C236">
        <v>21.120000999999998</v>
      </c>
      <c r="D236">
        <v>20.85</v>
      </c>
      <c r="E236">
        <v>21.049999</v>
      </c>
      <c r="F236">
        <v>7.9005530000000004</v>
      </c>
      <c r="G236">
        <v>0</v>
      </c>
      <c r="H236" s="9">
        <f t="shared" si="25"/>
        <v>6.6950730185104251E-3</v>
      </c>
      <c r="I236" s="9">
        <f t="shared" si="26"/>
        <v>0.15096266188832078</v>
      </c>
      <c r="J236" s="31">
        <f t="shared" si="29"/>
        <v>3.3343039451908023E-4</v>
      </c>
      <c r="K236" s="9" t="s">
        <v>7</v>
      </c>
      <c r="L236" s="9" t="s">
        <v>7</v>
      </c>
      <c r="O236" s="21">
        <f t="shared" si="28"/>
        <v>119013.14280110516</v>
      </c>
    </row>
    <row r="237" spans="1:15" x14ac:dyDescent="0.25">
      <c r="A237" s="1">
        <v>37073</v>
      </c>
      <c r="B237">
        <v>20.65</v>
      </c>
      <c r="C237">
        <v>20.91</v>
      </c>
      <c r="D237">
        <v>20.51</v>
      </c>
      <c r="E237">
        <v>20.91</v>
      </c>
      <c r="F237">
        <v>7.8480100000000004</v>
      </c>
      <c r="G237">
        <v>0</v>
      </c>
      <c r="H237" s="9">
        <f t="shared" si="25"/>
        <v>2.9573976265254053E-2</v>
      </c>
      <c r="I237" s="9">
        <f t="shared" si="26"/>
        <v>0.14854193314230019</v>
      </c>
      <c r="J237" s="31">
        <f t="shared" si="29"/>
        <v>3.5293880063811236E-4</v>
      </c>
      <c r="K237" s="9" t="s">
        <v>7</v>
      </c>
      <c r="L237" s="9" t="s">
        <v>7</v>
      </c>
      <c r="O237" s="21">
        <f t="shared" si="28"/>
        <v>118221.64028701551</v>
      </c>
    </row>
    <row r="238" spans="1:15" x14ac:dyDescent="0.25">
      <c r="A238" s="1">
        <v>37043</v>
      </c>
      <c r="B238">
        <v>20.85</v>
      </c>
      <c r="C238">
        <v>21.030000999999999</v>
      </c>
      <c r="D238">
        <v>20.540001</v>
      </c>
      <c r="E238">
        <v>20.540001</v>
      </c>
      <c r="F238">
        <v>7.6225800000000001</v>
      </c>
      <c r="G238">
        <v>0</v>
      </c>
      <c r="H238" s="9">
        <f t="shared" si="25"/>
        <v>-1.2974730217003461E-2</v>
      </c>
      <c r="I238" s="9">
        <f t="shared" si="26"/>
        <v>0.14825785239697539</v>
      </c>
      <c r="J238" s="31" t="s">
        <v>7</v>
      </c>
      <c r="K238" s="9"/>
      <c r="L238" s="9" t="s">
        <v>7</v>
      </c>
      <c r="O238" s="21">
        <f t="shared" si="28"/>
        <v>114825.78523969754</v>
      </c>
    </row>
    <row r="239" spans="1:15" x14ac:dyDescent="0.25">
      <c r="A239" s="1">
        <v>37012</v>
      </c>
      <c r="B239">
        <v>20.66</v>
      </c>
      <c r="C239">
        <v>20.889999</v>
      </c>
      <c r="D239">
        <v>20.540001</v>
      </c>
      <c r="E239">
        <v>20.809999000000001</v>
      </c>
      <c r="F239">
        <v>7.7227810000000003</v>
      </c>
      <c r="G239">
        <v>0</v>
      </c>
      <c r="H239" s="9">
        <f t="shared" si="25"/>
        <v>1.0194185679035175E-2</v>
      </c>
      <c r="I239" s="9"/>
      <c r="J239" s="31" t="s">
        <v>7</v>
      </c>
      <c r="K239" s="9"/>
      <c r="L239" s="9" t="s">
        <v>7</v>
      </c>
      <c r="O239" s="21">
        <f t="shared" si="28"/>
        <v>116335.20311485305</v>
      </c>
    </row>
    <row r="240" spans="1:15" x14ac:dyDescent="0.25">
      <c r="A240" s="1">
        <v>36982</v>
      </c>
      <c r="B240">
        <v>20.18</v>
      </c>
      <c r="C240">
        <v>20.639999</v>
      </c>
      <c r="D240">
        <v>20.07</v>
      </c>
      <c r="E240">
        <v>20.6</v>
      </c>
      <c r="F240">
        <v>7.6448479999999996</v>
      </c>
      <c r="G240">
        <v>0</v>
      </c>
      <c r="H240" s="9">
        <f t="shared" si="25"/>
        <v>3.9703453543303624E-2</v>
      </c>
      <c r="I240" s="9"/>
      <c r="J240" s="31" t="s">
        <v>7</v>
      </c>
      <c r="K240" s="9"/>
      <c r="L240" s="9" t="s">
        <v>7</v>
      </c>
      <c r="O240" s="21">
        <f t="shared" si="28"/>
        <v>115161.22817184354</v>
      </c>
    </row>
    <row r="241" spans="1:15" x14ac:dyDescent="0.25">
      <c r="A241" s="1">
        <v>36951</v>
      </c>
      <c r="B241">
        <v>20.67</v>
      </c>
      <c r="C241">
        <v>21.01</v>
      </c>
      <c r="D241">
        <v>19.989999999999998</v>
      </c>
      <c r="E241">
        <v>20.209999</v>
      </c>
      <c r="F241">
        <v>7.3529119999999999</v>
      </c>
      <c r="G241">
        <v>0</v>
      </c>
      <c r="H241" s="9">
        <f t="shared" si="25"/>
        <v>-2.0833341656282919E-2</v>
      </c>
      <c r="I241" s="9"/>
      <c r="J241" s="31" t="s">
        <v>7</v>
      </c>
      <c r="K241" s="9"/>
      <c r="L241" s="9" t="s">
        <v>7</v>
      </c>
      <c r="O241" s="21">
        <f t="shared" si="28"/>
        <v>110763.53337038048</v>
      </c>
    </row>
    <row r="242" spans="1:15" x14ac:dyDescent="0.25">
      <c r="A242" s="1">
        <v>36923</v>
      </c>
      <c r="B242">
        <v>20.469999000000001</v>
      </c>
      <c r="C242">
        <v>20.639999</v>
      </c>
      <c r="D242">
        <v>20.360001</v>
      </c>
      <c r="E242">
        <v>20.639999</v>
      </c>
      <c r="F242">
        <v>7.5093569999999996</v>
      </c>
      <c r="G242">
        <v>0</v>
      </c>
      <c r="H242" s="9">
        <f t="shared" si="25"/>
        <v>1.2261409034862914E-2</v>
      </c>
      <c r="I242" s="9"/>
      <c r="J242" s="31" t="s">
        <v>7</v>
      </c>
      <c r="K242" s="9"/>
      <c r="L242" s="9" t="s">
        <v>7</v>
      </c>
      <c r="O242" s="21">
        <f t="shared" si="28"/>
        <v>113120.20525468008</v>
      </c>
    </row>
    <row r="243" spans="1:15" x14ac:dyDescent="0.25">
      <c r="A243" s="1">
        <v>36892</v>
      </c>
      <c r="B243">
        <v>20.389999</v>
      </c>
      <c r="C243">
        <v>20.389999</v>
      </c>
      <c r="D243">
        <v>20</v>
      </c>
      <c r="E243">
        <v>20.389999</v>
      </c>
      <c r="F243">
        <v>7.4183969999999997</v>
      </c>
      <c r="G243">
        <v>0</v>
      </c>
      <c r="H243" s="9">
        <f t="shared" si="25"/>
        <v>3.5494858536470976E-2</v>
      </c>
      <c r="I243" s="9"/>
      <c r="J243" s="31" t="s">
        <v>7</v>
      </c>
      <c r="K243" s="9"/>
      <c r="L243" s="9" t="s">
        <v>7</v>
      </c>
      <c r="O243" s="21">
        <f t="shared" si="28"/>
        <v>111749.99288230709</v>
      </c>
    </row>
    <row r="244" spans="1:15" x14ac:dyDescent="0.25">
      <c r="A244" s="1">
        <v>36861</v>
      </c>
      <c r="B244">
        <v>20.25</v>
      </c>
      <c r="C244">
        <v>21</v>
      </c>
      <c r="D244">
        <v>20.25</v>
      </c>
      <c r="E244">
        <v>20.34</v>
      </c>
      <c r="F244">
        <v>7.1641079999999997</v>
      </c>
      <c r="G244">
        <v>0</v>
      </c>
      <c r="H244" s="9">
        <f t="shared" si="25"/>
        <v>4.9411667999039429E-3</v>
      </c>
      <c r="I244" s="9"/>
      <c r="J244" s="31" t="s">
        <v>7</v>
      </c>
      <c r="K244" s="9"/>
      <c r="L244" s="9" t="s">
        <v>7</v>
      </c>
      <c r="O244" s="21">
        <f t="shared" si="28"/>
        <v>107919.40873588719</v>
      </c>
    </row>
    <row r="245" spans="1:15" x14ac:dyDescent="0.25">
      <c r="A245" s="1">
        <v>36831</v>
      </c>
      <c r="B245">
        <v>20.040001</v>
      </c>
      <c r="C245">
        <v>20.239999999999998</v>
      </c>
      <c r="D245">
        <v>19.920000000000002</v>
      </c>
      <c r="E245">
        <v>20.239999999999998</v>
      </c>
      <c r="F245">
        <v>7.1288830000000001</v>
      </c>
      <c r="G245">
        <v>0</v>
      </c>
      <c r="H245" s="9">
        <f t="shared" si="25"/>
        <v>1.2000113566191404E-2</v>
      </c>
      <c r="I245" s="9"/>
      <c r="J245" s="31" t="s">
        <v>7</v>
      </c>
      <c r="K245" s="9"/>
      <c r="L245" s="9" t="s">
        <v>7</v>
      </c>
      <c r="O245" s="21">
        <f t="shared" si="28"/>
        <v>107388.78284739953</v>
      </c>
    </row>
    <row r="246" spans="1:15" x14ac:dyDescent="0.25">
      <c r="A246" s="1">
        <v>36800</v>
      </c>
      <c r="B246">
        <v>19.77</v>
      </c>
      <c r="C246">
        <v>20</v>
      </c>
      <c r="D246">
        <v>19.620000999999998</v>
      </c>
      <c r="E246">
        <v>20</v>
      </c>
      <c r="F246">
        <v>7.0443499999999997</v>
      </c>
      <c r="G246">
        <v>0</v>
      </c>
      <c r="H246" s="9">
        <f t="shared" si="25"/>
        <v>2.6229914193726906E-2</v>
      </c>
      <c r="I246" s="9"/>
      <c r="J246" s="31" t="s">
        <v>7</v>
      </c>
      <c r="K246" s="9"/>
      <c r="L246" s="9" t="s">
        <v>7</v>
      </c>
      <c r="O246" s="21">
        <f t="shared" si="28"/>
        <v>106115.3861623313</v>
      </c>
    </row>
    <row r="247" spans="1:15" x14ac:dyDescent="0.25">
      <c r="A247" s="1">
        <v>36770</v>
      </c>
      <c r="B247">
        <v>19.73</v>
      </c>
      <c r="C247">
        <v>19.98</v>
      </c>
      <c r="D247">
        <v>19.469999000000001</v>
      </c>
      <c r="E247">
        <v>19.75</v>
      </c>
      <c r="F247">
        <v>6.8643000000000001</v>
      </c>
      <c r="G247">
        <v>0</v>
      </c>
      <c r="H247" s="9">
        <f t="shared" si="25"/>
        <v>4.5777708831526544E-3</v>
      </c>
      <c r="I247" s="9"/>
      <c r="J247" s="31" t="s">
        <v>7</v>
      </c>
      <c r="K247" s="9"/>
      <c r="L247" s="9" t="s">
        <v>7</v>
      </c>
      <c r="O247" s="21">
        <f t="shared" si="28"/>
        <v>103403.13091116864</v>
      </c>
    </row>
    <row r="248" spans="1:15" x14ac:dyDescent="0.25">
      <c r="A248" s="1">
        <v>36739</v>
      </c>
      <c r="B248">
        <v>19.219999000000001</v>
      </c>
      <c r="C248">
        <v>19.709999</v>
      </c>
      <c r="D248">
        <v>19.219999000000001</v>
      </c>
      <c r="E248">
        <v>19.66</v>
      </c>
      <c r="F248">
        <v>6.8330200000000003</v>
      </c>
      <c r="G248">
        <v>0</v>
      </c>
      <c r="H248" s="9">
        <f t="shared" si="25"/>
        <v>2.931932109411526E-2</v>
      </c>
      <c r="I248" s="9"/>
      <c r="J248" s="31" t="s">
        <v>7</v>
      </c>
      <c r="K248" s="9"/>
      <c r="L248" s="9" t="s">
        <v>7</v>
      </c>
      <c r="O248" s="21">
        <f>$O$4+$O$4*H248</f>
        <v>102931.93210941153</v>
      </c>
    </row>
    <row r="249" spans="1:15" x14ac:dyDescent="0.25">
      <c r="A249" s="1">
        <v>36708</v>
      </c>
      <c r="B249">
        <v>18.940000999999999</v>
      </c>
      <c r="C249">
        <v>19.18</v>
      </c>
      <c r="D249">
        <v>18.91</v>
      </c>
      <c r="E249">
        <v>19.100000000000001</v>
      </c>
      <c r="F249">
        <v>6.6383869999999998</v>
      </c>
      <c r="G249">
        <v>0</v>
      </c>
      <c r="H249" s="9" t="s">
        <v>7</v>
      </c>
      <c r="I249" s="9"/>
      <c r="J249" s="31" t="s">
        <v>7</v>
      </c>
      <c r="K249" s="9"/>
      <c r="L249" s="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SAFE - ALL</vt:lpstr>
      <vt:lpstr>SUMMARY SAFE - SHORT</vt:lpstr>
      <vt:lpstr>VTSAX</vt:lpstr>
      <vt:lpstr>VWITX</vt:lpstr>
      <vt:lpstr>VBMFX</vt:lpstr>
      <vt:lpstr>VWAHX</vt:lpstr>
      <vt:lpstr>TGMNX</vt:lpstr>
      <vt:lpstr>TPINX</vt:lpstr>
      <vt:lpstr>VWINX</vt:lpstr>
      <vt:lpstr>VFIIX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2020-07-28T01:15:19Z</cp:lastPrinted>
  <dcterms:created xsi:type="dcterms:W3CDTF">2020-07-27T15:35:55Z</dcterms:created>
  <dcterms:modified xsi:type="dcterms:W3CDTF">2020-07-28T17:58:44Z</dcterms:modified>
</cp:coreProperties>
</file>